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tabRatio="727"/>
  </bookViews>
  <sheets>
    <sheet name="目录" sheetId="1" r:id="rId1"/>
    <sheet name="表1" sheetId="2" r:id="rId2"/>
    <sheet name="表2" sheetId="3" r:id="rId3"/>
    <sheet name="表3" sheetId="4" r:id="rId4"/>
    <sheet name="表4" sheetId="5" r:id="rId5"/>
    <sheet name="表5" sheetId="6" r:id="rId6"/>
    <sheet name="表6" sheetId="7" r:id="rId7"/>
    <sheet name="表7" sheetId="8" r:id="rId8"/>
    <sheet name="表8" sheetId="9" r:id="rId9"/>
    <sheet name="表9" sheetId="10" r:id="rId10"/>
    <sheet name="表10" sheetId="11" r:id="rId11"/>
    <sheet name="表11" sheetId="17" r:id="rId12"/>
    <sheet name="表12" sheetId="18" r:id="rId13"/>
    <sheet name="表13" sheetId="13" r:id="rId14"/>
    <sheet name="表14" sheetId="12" r:id="rId15"/>
    <sheet name="表15" sheetId="14" r:id="rId16"/>
    <sheet name="表16" sheetId="15" r:id="rId17"/>
    <sheet name="表17" sheetId="16" r:id="rId18"/>
  </sheets>
  <definedNames>
    <definedName name="_xlnm.Print_Titles" localSheetId="1">表1!#REF!</definedName>
  </definedNames>
  <calcPr calcId="144525"/>
</workbook>
</file>

<file path=xl/sharedStrings.xml><?xml version="1.0" encoding="utf-8"?>
<sst xmlns="http://schemas.openxmlformats.org/spreadsheetml/2006/main" count="852" uniqueCount="564">
  <si>
    <t>表格内容说明</t>
  </si>
  <si>
    <t>序号</t>
  </si>
  <si>
    <t>模块</t>
  </si>
  <si>
    <t>内容</t>
  </si>
  <si>
    <t>表名称</t>
  </si>
  <si>
    <t>备注</t>
  </si>
  <si>
    <t>上图计划</t>
  </si>
  <si>
    <t>应上图面积</t>
  </si>
  <si>
    <t>表1</t>
  </si>
  <si>
    <t>完成上图</t>
  </si>
  <si>
    <t>上图与完成面积统计表</t>
  </si>
  <si>
    <t>表2</t>
  </si>
  <si>
    <t>人工造林</t>
  </si>
  <si>
    <t>2021年双重项目（鄂发改投资[2021]247号）、地方及其他投资小班表</t>
  </si>
  <si>
    <t>表3</t>
  </si>
  <si>
    <t>各项目上报面积合计应与各项目年度计划面积一致，营造林小班表需对应上图平台相应图斑号。</t>
  </si>
  <si>
    <t>2021年造林补贴（鄂财环发〔2021〕11号、34号）小班表</t>
  </si>
  <si>
    <t>表4</t>
  </si>
  <si>
    <t>封山育林</t>
  </si>
  <si>
    <t>表5</t>
  </si>
  <si>
    <t>退化林修复</t>
  </si>
  <si>
    <t>表6</t>
  </si>
  <si>
    <t>造林补贴保存情况</t>
  </si>
  <si>
    <t>2020年造林补贴项目保存面积小班表</t>
  </si>
  <si>
    <t>表7</t>
  </si>
  <si>
    <t>2020年造林补贴项目汇总表</t>
  </si>
  <si>
    <t>表8</t>
  </si>
  <si>
    <t>2020年造林补贴未保存面积分原因统计表</t>
  </si>
  <si>
    <t>表9</t>
  </si>
  <si>
    <t>2020年中央财政造林补贴基本情况统计表</t>
  </si>
  <si>
    <t>表10</t>
  </si>
  <si>
    <t>油茶项目自查情况</t>
  </si>
  <si>
    <t>油茶低产低效林改造检查小班一览表</t>
  </si>
  <si>
    <t>表11</t>
  </si>
  <si>
    <t>油茶低产低效林改造项目检查汇总表</t>
  </si>
  <si>
    <t>表12</t>
  </si>
  <si>
    <t>落地上图矢量数据</t>
  </si>
  <si>
    <t>落地上图矢量数据库结构表</t>
  </si>
  <si>
    <t>表13</t>
  </si>
  <si>
    <t>森林乡村</t>
  </si>
  <si>
    <t>湖北省森林乡村评价申报打分排序表</t>
  </si>
  <si>
    <t>表14</t>
  </si>
  <si>
    <t>苗木质量</t>
  </si>
  <si>
    <t>苗木质量抽查结果表</t>
  </si>
  <si>
    <t>表15</t>
  </si>
  <si>
    <t>苗木被抽查单位情况表</t>
  </si>
  <si>
    <t>表16</t>
  </si>
  <si>
    <t>苗木质量抽查结果汇总表（使用单位）</t>
  </si>
  <si>
    <t>表17</t>
  </si>
  <si>
    <t>2022年造林绿化结果应上图面积表</t>
  </si>
  <si>
    <t>单位：万亩</t>
  </si>
  <si>
    <t>项目单位</t>
  </si>
  <si>
    <t>2022年应完成上图面积</t>
  </si>
  <si>
    <t>其中：
1.2021年双重项目（鄂发改投资[2021]247号）</t>
  </si>
  <si>
    <t>2.2021年造林补贴（鄂财环发〔2021〕11号、34号）</t>
  </si>
  <si>
    <t>3.油茶项目（鄂财环发[2021]11、34号）</t>
  </si>
  <si>
    <t>4.地方投资</t>
  </si>
  <si>
    <t>备注：</t>
  </si>
  <si>
    <t>合计</t>
  </si>
  <si>
    <t>新造</t>
  </si>
  <si>
    <t>低改（退化林修复）</t>
  </si>
  <si>
    <t>全省总计</t>
  </si>
  <si>
    <t xml:space="preserve"> 武汉市</t>
  </si>
  <si>
    <t>武汉市直</t>
  </si>
  <si>
    <t>江夏区</t>
  </si>
  <si>
    <t>蔡甸区</t>
  </si>
  <si>
    <t>新洲区</t>
  </si>
  <si>
    <t>黄陂区</t>
  </si>
  <si>
    <t xml:space="preserve"> 黄石市</t>
  </si>
  <si>
    <t>大冶市</t>
  </si>
  <si>
    <t>阳新县</t>
  </si>
  <si>
    <t xml:space="preserve"> 十堰市</t>
  </si>
  <si>
    <t>十堰市直</t>
  </si>
  <si>
    <t>张湾区</t>
  </si>
  <si>
    <t>茅箭区</t>
  </si>
  <si>
    <t>武当山特区</t>
  </si>
  <si>
    <t>丹江口市</t>
  </si>
  <si>
    <t>郧阳区</t>
  </si>
  <si>
    <t>郧西县</t>
  </si>
  <si>
    <t>竹山县</t>
  </si>
  <si>
    <t>竹溪县</t>
  </si>
  <si>
    <r>
      <rPr>
        <sz val="12"/>
        <rFont val="宋体"/>
        <charset val="134"/>
      </rPr>
      <t>房</t>
    </r>
    <r>
      <rPr>
        <sz val="12"/>
        <rFont val="Times New Roman"/>
        <charset val="134"/>
      </rPr>
      <t xml:space="preserve">    </t>
    </r>
    <r>
      <rPr>
        <sz val="12"/>
        <rFont val="宋体"/>
        <charset val="134"/>
      </rPr>
      <t>县</t>
    </r>
  </si>
  <si>
    <t xml:space="preserve"> 荆州市</t>
  </si>
  <si>
    <t>荆州市直</t>
  </si>
  <si>
    <t>沙市区</t>
  </si>
  <si>
    <t>荆州区</t>
  </si>
  <si>
    <t>江陵县</t>
  </si>
  <si>
    <t>松滋市</t>
  </si>
  <si>
    <t>公安县</t>
  </si>
  <si>
    <t>石首市</t>
  </si>
  <si>
    <t>监利市</t>
  </si>
  <si>
    <t>洪湖市</t>
  </si>
  <si>
    <t xml:space="preserve"> 宜昌市</t>
  </si>
  <si>
    <t>宜昌市直</t>
  </si>
  <si>
    <t>夷陵区</t>
  </si>
  <si>
    <t>宜都市</t>
  </si>
  <si>
    <t>枝江市</t>
  </si>
  <si>
    <t>当阳市</t>
  </si>
  <si>
    <t>远安县</t>
  </si>
  <si>
    <t>兴山县</t>
  </si>
  <si>
    <t>秭归县</t>
  </si>
  <si>
    <t>长阳县</t>
  </si>
  <si>
    <t>五峰县</t>
  </si>
  <si>
    <t xml:space="preserve"> 襄阳市</t>
  </si>
  <si>
    <t>襄阳市直</t>
  </si>
  <si>
    <t>襄城区</t>
  </si>
  <si>
    <t>樊城区</t>
  </si>
  <si>
    <t>襄州区</t>
  </si>
  <si>
    <t>老河口市</t>
  </si>
  <si>
    <t>枣阳市</t>
  </si>
  <si>
    <t>宜城市</t>
  </si>
  <si>
    <t>南漳县</t>
  </si>
  <si>
    <t>谷城县</t>
  </si>
  <si>
    <t>保康县</t>
  </si>
  <si>
    <t xml:space="preserve"> 鄂州市</t>
  </si>
  <si>
    <t>鄂州市直</t>
  </si>
  <si>
    <t>鄂城区</t>
  </si>
  <si>
    <r>
      <rPr>
        <sz val="12"/>
        <rFont val="宋体"/>
        <charset val="134"/>
      </rPr>
      <t>华容区</t>
    </r>
    <r>
      <rPr>
        <sz val="12"/>
        <rFont val="Times New Roman"/>
        <charset val="134"/>
      </rPr>
      <t xml:space="preserve"> </t>
    </r>
  </si>
  <si>
    <t>梁子湖区</t>
  </si>
  <si>
    <t>临空经济区</t>
  </si>
  <si>
    <t>葛店开发区</t>
  </si>
  <si>
    <t xml:space="preserve"> 荆门市</t>
  </si>
  <si>
    <t>荆门市直</t>
  </si>
  <si>
    <t>掇刀区</t>
  </si>
  <si>
    <t>屈家岭</t>
  </si>
  <si>
    <t>漳河新区</t>
  </si>
  <si>
    <t>东宝区</t>
  </si>
  <si>
    <t>钟祥市</t>
  </si>
  <si>
    <t>京山市</t>
  </si>
  <si>
    <r>
      <rPr>
        <sz val="12"/>
        <rFont val="宋体"/>
        <charset val="134"/>
      </rPr>
      <t>沙洋县</t>
    </r>
    <r>
      <rPr>
        <sz val="12"/>
        <rFont val="Times New Roman"/>
        <charset val="134"/>
      </rPr>
      <t xml:space="preserve">   </t>
    </r>
  </si>
  <si>
    <t xml:space="preserve"> 孝感市</t>
  </si>
  <si>
    <t>孝感市直</t>
  </si>
  <si>
    <t>孝南区</t>
  </si>
  <si>
    <t>孝昌县</t>
  </si>
  <si>
    <t>大悟县</t>
  </si>
  <si>
    <t>安陆市</t>
  </si>
  <si>
    <t>云梦县</t>
  </si>
  <si>
    <t>应城市</t>
  </si>
  <si>
    <t>汉川市</t>
  </si>
  <si>
    <t xml:space="preserve"> 黄冈市</t>
  </si>
  <si>
    <t>龙感湖</t>
  </si>
  <si>
    <t>黄州区</t>
  </si>
  <si>
    <t>团风县</t>
  </si>
  <si>
    <t>红安县</t>
  </si>
  <si>
    <t>麻城市</t>
  </si>
  <si>
    <t>罗田县</t>
  </si>
  <si>
    <t>英山县</t>
  </si>
  <si>
    <t>浠水县</t>
  </si>
  <si>
    <t>蕲春县</t>
  </si>
  <si>
    <t>武穴市</t>
  </si>
  <si>
    <t>黄梅县</t>
  </si>
  <si>
    <t xml:space="preserve"> 咸宁市</t>
  </si>
  <si>
    <t>咸宁市直</t>
  </si>
  <si>
    <t>咸安区</t>
  </si>
  <si>
    <t>嘉鱼县</t>
  </si>
  <si>
    <t>赤壁市</t>
  </si>
  <si>
    <t>通城县</t>
  </si>
  <si>
    <t>崇阳县</t>
  </si>
  <si>
    <t>通山县</t>
  </si>
  <si>
    <t xml:space="preserve"> 恩施州</t>
  </si>
  <si>
    <t>恩施市</t>
  </si>
  <si>
    <t>建始县</t>
  </si>
  <si>
    <t>巴东县</t>
  </si>
  <si>
    <t>利川市</t>
  </si>
  <si>
    <t>宣恩县</t>
  </si>
  <si>
    <t>咸丰县</t>
  </si>
  <si>
    <t>来凤县</t>
  </si>
  <si>
    <t>鹤峰县</t>
  </si>
  <si>
    <t xml:space="preserve"> 随州市</t>
  </si>
  <si>
    <t>随州市直</t>
  </si>
  <si>
    <t>曾都区</t>
  </si>
  <si>
    <t>广水市</t>
  </si>
  <si>
    <r>
      <rPr>
        <sz val="12"/>
        <rFont val="宋体"/>
        <charset val="134"/>
      </rPr>
      <t>随</t>
    </r>
    <r>
      <rPr>
        <sz val="12"/>
        <rFont val="Times New Roman"/>
        <charset val="134"/>
      </rPr>
      <t xml:space="preserve">    </t>
    </r>
    <r>
      <rPr>
        <sz val="12"/>
        <rFont val="宋体"/>
        <charset val="134"/>
      </rPr>
      <t>县</t>
    </r>
  </si>
  <si>
    <t xml:space="preserve"> 仙桃市</t>
  </si>
  <si>
    <t xml:space="preserve"> 天门市</t>
  </si>
  <si>
    <t xml:space="preserve"> 潜江市</t>
  </si>
  <si>
    <t xml:space="preserve"> 神农架林区</t>
  </si>
  <si>
    <t xml:space="preserve"> 太子山</t>
  </si>
  <si>
    <t>2022年造林绿化县级自查完成（上图）面积统计表</t>
  </si>
  <si>
    <t>单位：亩、万株</t>
  </si>
  <si>
    <t>单    位</t>
  </si>
  <si>
    <t>总计</t>
  </si>
  <si>
    <t>A.2021年双重项目（鄂发改投资[2021]247号）</t>
  </si>
  <si>
    <t>B.2021年造林补贴（鄂财环发〔2021〕11号、34号）</t>
  </si>
  <si>
    <t>C.油茶项目（鄂财环发[2021]11、34号）</t>
  </si>
  <si>
    <t>D.地方投资及其他完成面积</t>
  </si>
  <si>
    <t>封山
育林</t>
  </si>
  <si>
    <t>退化林
修复</t>
  </si>
  <si>
    <t>计</t>
  </si>
  <si>
    <t>成片造林面积</t>
  </si>
  <si>
    <t>零星造林折合面积</t>
  </si>
  <si>
    <t>零星造林株数</t>
  </si>
  <si>
    <t>低改</t>
  </si>
  <si>
    <t>县</t>
  </si>
  <si>
    <t>乡</t>
  </si>
  <si>
    <t>村</t>
  </si>
  <si>
    <t>2022年造林绿化县级自查完成面积小班总表</t>
  </si>
  <si>
    <t>(人工造林)</t>
  </si>
  <si>
    <t>单位：亩、株、%</t>
  </si>
  <si>
    <t>县市区</t>
  </si>
  <si>
    <t>乡镇场</t>
  </si>
  <si>
    <t>小班号</t>
  </si>
  <si>
    <t>上图图斑号</t>
  </si>
  <si>
    <t>造林前地类</t>
  </si>
  <si>
    <t>工程类别</t>
  </si>
  <si>
    <t>计划年度</t>
  </si>
  <si>
    <t>造林类别</t>
  </si>
  <si>
    <t>造林树种</t>
  </si>
  <si>
    <t>设计面积</t>
  </si>
  <si>
    <t>核实面积</t>
  </si>
  <si>
    <t>合格面积</t>
  </si>
  <si>
    <t>造林
成活率</t>
  </si>
  <si>
    <t>株数</t>
  </si>
  <si>
    <t>一级苗
使用率</t>
  </si>
  <si>
    <t>苗龄</t>
  </si>
  <si>
    <t>苗木类型</t>
  </si>
  <si>
    <t>良种审（认）定品种名称</t>
  </si>
  <si>
    <t>苗木生产单位</t>
  </si>
  <si>
    <t>种子来源</t>
  </si>
  <si>
    <t>生产经营
许可证编号</t>
  </si>
  <si>
    <t>2021年重点区域生态保护与修复工程</t>
  </si>
  <si>
    <t>2021-2022</t>
  </si>
  <si>
    <t>与上图任务图斑对应，县市各项目总面积与计划文件一致</t>
  </si>
  <si>
    <t>地方及其他</t>
  </si>
  <si>
    <t>填报说明：</t>
  </si>
  <si>
    <t>1.造林前地类：无立木林地、疏林地、灌木林地、宜林荒山荒地、迹地等</t>
  </si>
  <si>
    <t>2.工程类别：2021年重点区域生态保护与修复工程、其他造林（地方投资）等</t>
  </si>
  <si>
    <t>3.造林类别：新造林、更新造林等</t>
  </si>
  <si>
    <t>4、以上各工程类别造林面积与上图图斑需吻合</t>
  </si>
  <si>
    <t>5、苗木类型：填写“播种苗”、“容器苗”、“嫁接苗”、“扦插苗”等</t>
  </si>
  <si>
    <t>6、良种审（认）定品种名称：苗木是良种填写良种审（认）定品种名称，否则不填写</t>
  </si>
  <si>
    <t>7、苗木生产单位：填写具体苗木生产单位全称，名称以生产经营许可证为准</t>
  </si>
  <si>
    <t>8、种子来源：填写育苗种子来源“国家级良种基地”“省级良种基地”“定点采穗圃”“其他”</t>
  </si>
  <si>
    <t>(封山育林)</t>
  </si>
  <si>
    <t>单位：亩、%、米、个</t>
  </si>
  <si>
    <t>目的树种</t>
  </si>
  <si>
    <t>封育
类型</t>
  </si>
  <si>
    <t>封育方式</t>
  </si>
  <si>
    <t>始封年度</t>
  </si>
  <si>
    <t>面积完成情况</t>
  </si>
  <si>
    <t>五有情况（有/无）</t>
  </si>
  <si>
    <t>设计内容完成情况（完成/设计）</t>
  </si>
  <si>
    <t>设计
面积</t>
  </si>
  <si>
    <t>核实
面积</t>
  </si>
  <si>
    <t>合格
面积</t>
  </si>
  <si>
    <t>核实率</t>
  </si>
  <si>
    <t>合格率</t>
  </si>
  <si>
    <t>II级以上苗使用率</t>
  </si>
  <si>
    <t>设计
文件</t>
  </si>
  <si>
    <t>育林
措施</t>
  </si>
  <si>
    <t>宣传
标牌</t>
  </si>
  <si>
    <t>封育
制度</t>
  </si>
  <si>
    <t>管护
人员</t>
  </si>
  <si>
    <t>围栏</t>
  </si>
  <si>
    <t>标牌</t>
  </si>
  <si>
    <t>界桩</t>
  </si>
  <si>
    <t>防火线</t>
  </si>
  <si>
    <t>林道</t>
  </si>
  <si>
    <t>补植</t>
  </si>
  <si>
    <t>填报说明</t>
  </si>
  <si>
    <t>1.工程类别：2021年重点区域生态保护与修复工程、其他（地方投资）等</t>
  </si>
  <si>
    <t xml:space="preserve">    </t>
  </si>
  <si>
    <t>2.封育类型：封育型和封管型；</t>
  </si>
  <si>
    <t>3.封育方式：全封、半封或轮封等。</t>
  </si>
  <si>
    <t xml:space="preserve">   </t>
  </si>
  <si>
    <t xml:space="preserve"> 4.管护人员栏中含管护人员是否签订了封山育林管护合同。</t>
  </si>
  <si>
    <t>(退化林修复)</t>
  </si>
  <si>
    <t>林种</t>
  </si>
  <si>
    <t>树种</t>
  </si>
  <si>
    <t>更替修复</t>
  </si>
  <si>
    <t>择伐采伐修复</t>
  </si>
  <si>
    <t>抚育及补植补造修复</t>
  </si>
  <si>
    <t>综合修复</t>
  </si>
  <si>
    <t>皆伐对象</t>
  </si>
  <si>
    <t>新造林树种</t>
  </si>
  <si>
    <t>造林成活率（%）</t>
  </si>
  <si>
    <t>择伐采伐对象</t>
  </si>
  <si>
    <t>择伐采伐强度（%）</t>
  </si>
  <si>
    <t>补植补造树种</t>
  </si>
  <si>
    <t>每亩补植造株数</t>
  </si>
  <si>
    <t>造林成活率%</t>
  </si>
  <si>
    <t>抚育方式</t>
  </si>
  <si>
    <t>垦复（亩次）</t>
  </si>
  <si>
    <t>施肥</t>
  </si>
  <si>
    <t>平茬促萌</t>
  </si>
  <si>
    <t>修枝修剪</t>
  </si>
  <si>
    <t>抚育采伐</t>
  </si>
  <si>
    <t xml:space="preserve">整形修剪 </t>
  </si>
  <si>
    <t>其它</t>
  </si>
  <si>
    <t>品种</t>
  </si>
  <si>
    <t>施肥量（斤/亩）</t>
  </si>
  <si>
    <t>1.林种：防护林、防风固沙林、特种用途林、风景林、用材林、经济林、竹林、能源林等</t>
  </si>
  <si>
    <t>2.工程类别：2021年重点区域生态保护与修复项目、地方及其他投资等</t>
  </si>
  <si>
    <t>2021年中央财政造林补助项目县级自查完成面积小班表</t>
  </si>
  <si>
    <t>设计情况</t>
  </si>
  <si>
    <t>核实情况</t>
  </si>
  <si>
    <t>合格情况</t>
  </si>
  <si>
    <t>小计</t>
  </si>
  <si>
    <t>片林面积</t>
  </si>
  <si>
    <t>零星造林</t>
  </si>
  <si>
    <t>折算面积</t>
  </si>
  <si>
    <t>造林株数</t>
  </si>
  <si>
    <t>1、造林面积与上图图斑需吻合</t>
  </si>
  <si>
    <t>2、苗木类型：填写“播种苗”、“容器苗”、“嫁接苗”、“扦插苗”等</t>
  </si>
  <si>
    <t>3、良种审（认）定品种名称：苗木是良种填写良种审（认）定品种名称，否则不填写</t>
  </si>
  <si>
    <t>4、苗木生产单位：填写具体苗木生产单位全称，名称以生产经营许可证为准</t>
  </si>
  <si>
    <t>5、种子来源：填写育苗种子来源“国家级良种基地”“省级良种基地”“定点采穗圃”“其他”</t>
  </si>
  <si>
    <t>中央财政造林补贴项目2020年造林保存面积县级自查小班一览表</t>
  </si>
  <si>
    <t>县（市、区）：</t>
  </si>
  <si>
    <t>单位：亩、%</t>
  </si>
  <si>
    <t>乡
镇</t>
  </si>
  <si>
    <t>造林年度</t>
  </si>
  <si>
    <t>林地权属</t>
  </si>
  <si>
    <t>林木权属</t>
  </si>
  <si>
    <t>申报造林类别</t>
  </si>
  <si>
    <t>核实造林类别</t>
  </si>
  <si>
    <t>申报补贴标准类型</t>
  </si>
  <si>
    <t>核实补贴标准类型</t>
  </si>
  <si>
    <t>县级自查保存面积</t>
  </si>
  <si>
    <t>株数保存率</t>
  </si>
  <si>
    <t>保存率等级</t>
  </si>
  <si>
    <t>郁闭度（灌木林覆盖度）</t>
  </si>
  <si>
    <t>未保存
面积</t>
  </si>
  <si>
    <t>未保存原因</t>
  </si>
  <si>
    <t>损失原因</t>
  </si>
  <si>
    <t>造林主体类型</t>
  </si>
  <si>
    <r>
      <rPr>
        <sz val="10.5"/>
        <rFont val="仿宋_GB2312"/>
        <charset val="134"/>
      </rPr>
      <t>备</t>
    </r>
    <r>
      <rPr>
        <sz val="10.5"/>
        <rFont val="仿宋_GB2312"/>
        <charset val="134"/>
      </rPr>
      <t xml:space="preserve">     </t>
    </r>
    <r>
      <rPr>
        <sz val="10.5"/>
        <rFont val="仿宋_GB2312"/>
        <charset val="134"/>
      </rPr>
      <t>注</t>
    </r>
  </si>
  <si>
    <t>合 计</t>
  </si>
  <si>
    <t>其中损失面积</t>
  </si>
  <si>
    <t>2020年</t>
  </si>
  <si>
    <t>填写说明：</t>
  </si>
  <si>
    <r>
      <rPr>
        <b/>
        <sz val="10"/>
        <color rgb="FF000000"/>
        <rFont val="宋体"/>
        <charset val="134"/>
      </rPr>
      <t>1.造林类别</t>
    </r>
    <r>
      <rPr>
        <sz val="10"/>
        <color rgb="FF000000"/>
        <rFont val="宋体"/>
        <charset val="134"/>
      </rPr>
      <t xml:space="preserve">：11-人工造林 12-人工更新  13－低产低效林改造。
</t>
    </r>
    <r>
      <rPr>
        <b/>
        <sz val="10"/>
        <color rgb="FF000000"/>
        <rFont val="宋体"/>
        <charset val="134"/>
      </rPr>
      <t>2.造林前地类：</t>
    </r>
    <r>
      <rPr>
        <sz val="10"/>
        <color rgb="FF000000"/>
        <rFont val="宋体"/>
        <charset val="134"/>
      </rPr>
      <t xml:space="preserve">110-有林地；120-疏林地；130-灌木林地；140-未成林造林地；150-苗圃地；161-宜林荒山荒地；162-迹地；163-宜林沙荒；2111-基本农田、有占用审批手续；2112-基本农田、无占用审批手续；2113-基本农田以外的农地；212-牧地；213-水域；214-未利用地；215-其他用地。
</t>
    </r>
    <r>
      <rPr>
        <b/>
        <sz val="10"/>
        <color rgb="FF000000"/>
        <rFont val="宋体"/>
        <charset val="134"/>
      </rPr>
      <t>3.补贴标准：</t>
    </r>
    <r>
      <rPr>
        <sz val="10"/>
        <color rgb="FF000000"/>
        <rFont val="宋体"/>
        <charset val="134"/>
      </rPr>
      <t xml:space="preserve">1-乔木林（200元）；2-灌木林（120元）；3-木本粮油经济林（200元）；4-水果、木本药材等其他经济林（100元）；5-新造竹林（100元）；6-迹地人工更新（100元）；7－低产低效林改造（100元）。
</t>
    </r>
    <r>
      <rPr>
        <b/>
        <sz val="10"/>
        <color rgb="FF000000"/>
        <rFont val="宋体"/>
        <charset val="134"/>
      </rPr>
      <t>4.造林树种：</t>
    </r>
    <r>
      <rPr>
        <sz val="10"/>
        <color rgb="FF000000"/>
        <rFont val="宋体"/>
        <charset val="134"/>
      </rPr>
      <t xml:space="preserve"> 60-柏木 140-马尾松  141-国外松  180-杉木 190-柳杉 200-水杉  220-樟树  230-楠木 240-栎类 260-硬阔类 261-刺槐  310-杨树 320-桐类 330-软阔类 401-毛竹林 402-杂竹林 501-柑桔类 502-苹果 503-梨桃类 504-枣 505-柿 506-板栗 507-核桃 509-其它果树 551-油茶 559-其它食用油料树种 601-茶
</t>
    </r>
    <r>
      <rPr>
        <b/>
        <sz val="10"/>
        <color rgb="FF000000"/>
        <rFont val="宋体"/>
        <charset val="134"/>
      </rPr>
      <t>5.保存率等级：</t>
    </r>
    <r>
      <rPr>
        <sz val="10"/>
        <color rgb="FF000000"/>
        <rFont val="宋体"/>
        <charset val="134"/>
      </rPr>
      <t xml:space="preserve">1-保存 2-未保存。如果乔木树种造林小班已经郁闭成林（郁闭度≥0.2）或灌木林覆盖度≥30%，保存率等级也填1-保存。
</t>
    </r>
    <r>
      <rPr>
        <b/>
        <sz val="10"/>
        <color rgb="FF000000"/>
        <rFont val="宋体"/>
        <charset val="134"/>
      </rPr>
      <t>6.未保存原因:</t>
    </r>
    <r>
      <rPr>
        <sz val="10"/>
        <color rgb="FF000000"/>
        <rFont val="宋体"/>
        <charset val="134"/>
      </rPr>
      <t xml:space="preserve"> 保存面积小于县级自查保存面积时填写。1-人畜破坏 2-抚育不力 3-栽植技术 4-苗木质量 5-未适地适树 6-立地条件7-因灾损毁核销8-造林密度未达标 9-采伐 11-病虫害 12-火灾 13-旱灾 14-冰雪霜冻灾害 15-水灾 16-鼠兔害</t>
    </r>
    <r>
      <rPr>
        <sz val="10"/>
        <color rgb="FF000000"/>
        <rFont val="DejaVu Sans"/>
        <charset val="134"/>
      </rPr>
      <t> </t>
    </r>
    <r>
      <rPr>
        <sz val="10"/>
        <color rgb="FF000000"/>
        <rFont val="宋体"/>
        <charset val="134"/>
      </rPr>
      <t xml:space="preserve">17-其它自然原因；（2）不符合技术标准或管理规定，原因包括18－林冠下造林（含有林地补植）19－零星植树（未达起始面积） 20－萌芽更新 21－单行林带造林 22－竹林垦抚 23－藤本草本植物种植 24－以封代造。
</t>
    </r>
    <r>
      <rPr>
        <b/>
        <sz val="10"/>
        <color rgb="FF000000"/>
        <rFont val="宋体"/>
        <charset val="134"/>
      </rPr>
      <t>7.损失原因：</t>
    </r>
    <r>
      <rPr>
        <sz val="10"/>
        <color rgb="FF000000"/>
        <rFont val="宋体"/>
        <charset val="134"/>
      </rPr>
      <t xml:space="preserve">有损失面积时填写。1-开垦种地 2-转为牧地 3-建设征用占用 4-自然灾害。
</t>
    </r>
    <r>
      <rPr>
        <b/>
        <sz val="10"/>
        <color rgb="FF000000"/>
        <rFont val="宋体"/>
        <charset val="134"/>
      </rPr>
      <t>8.造林主体类型：</t>
    </r>
    <r>
      <rPr>
        <sz val="10"/>
        <color rgb="FF000000"/>
        <rFont val="宋体"/>
        <charset val="134"/>
      </rPr>
      <t xml:space="preserve">1-林农；2-林业合作组织；3-承包经营国有林的林业职工；4-国家规定的其他造林主体类型。
</t>
    </r>
  </si>
  <si>
    <t>中央财政造林补贴项目2020年造林保存面积县级自查验收结果汇总表</t>
  </si>
  <si>
    <t>单位：万元、亩、%</t>
  </si>
  <si>
    <t>单位</t>
  </si>
  <si>
    <t>补贴资金下达</t>
  </si>
  <si>
    <t>补贴类型</t>
  </si>
  <si>
    <t>实施方案编制造林任务面积</t>
  </si>
  <si>
    <t>实际完成造林任务面积</t>
  </si>
  <si>
    <r>
      <rPr>
        <sz val="10.5"/>
        <color indexed="8"/>
        <rFont val="仿宋_GB2312"/>
        <charset val="134"/>
      </rPr>
      <t>造林任务完成</t>
    </r>
    <r>
      <rPr>
        <sz val="10.5"/>
        <color indexed="8"/>
        <rFont val="仿宋_GB2312"/>
        <charset val="134"/>
      </rPr>
      <t>3</t>
    </r>
    <r>
      <rPr>
        <sz val="10.5"/>
        <color indexed="8"/>
        <rFont val="仿宋_GB2312"/>
        <charset val="134"/>
      </rPr>
      <t>年后、省级验收前开展的县级保存状况调查</t>
    </r>
  </si>
  <si>
    <t>造林直接补贴资金</t>
  </si>
  <si>
    <t>间接费用补贴资金</t>
  </si>
  <si>
    <r>
      <rPr>
        <sz val="10.5"/>
        <color indexed="8"/>
        <rFont val="仿宋_GB2312"/>
        <charset val="134"/>
      </rPr>
      <t>保存</t>
    </r>
    <r>
      <rPr>
        <sz val="10.5"/>
        <color indexed="8"/>
        <rFont val="仿宋_GB2312"/>
        <charset val="134"/>
      </rPr>
      <t>面积</t>
    </r>
  </si>
  <si>
    <t>未保存面积</t>
  </si>
  <si>
    <r>
      <rPr>
        <sz val="10.5"/>
        <color indexed="8"/>
        <rFont val="仿宋_GB2312"/>
        <charset val="134"/>
      </rPr>
      <t>其中：</t>
    </r>
    <r>
      <rPr>
        <sz val="10.5"/>
        <color indexed="8"/>
        <rFont val="仿宋_GB2312"/>
        <charset val="134"/>
      </rPr>
      <t>损失面积</t>
    </r>
  </si>
  <si>
    <t>XX县</t>
  </si>
  <si>
    <t>　</t>
  </si>
  <si>
    <t xml:space="preserve"> </t>
  </si>
  <si>
    <r>
      <rPr>
        <sz val="10.5"/>
        <color indexed="8"/>
        <rFont val="仿宋_GB2312"/>
        <charset val="134"/>
      </rPr>
      <t>1.</t>
    </r>
    <r>
      <rPr>
        <sz val="10.5"/>
        <color indexed="8"/>
        <rFont val="仿宋_GB2312"/>
        <charset val="134"/>
      </rPr>
      <t>乔木林（</t>
    </r>
    <r>
      <rPr>
        <sz val="10.5"/>
        <color indexed="8"/>
        <rFont val="仿宋_GB2312"/>
        <charset val="134"/>
      </rPr>
      <t>200</t>
    </r>
    <r>
      <rPr>
        <sz val="10.5"/>
        <color indexed="8"/>
        <rFont val="仿宋_GB2312"/>
        <charset val="134"/>
      </rPr>
      <t>元）</t>
    </r>
  </si>
  <si>
    <r>
      <rPr>
        <sz val="10.5"/>
        <color indexed="8"/>
        <rFont val="仿宋_GB2312"/>
        <charset val="134"/>
      </rPr>
      <t>2.</t>
    </r>
    <r>
      <rPr>
        <sz val="10.5"/>
        <color indexed="8"/>
        <rFont val="仿宋_GB2312"/>
        <charset val="134"/>
      </rPr>
      <t>灌木林（</t>
    </r>
    <r>
      <rPr>
        <sz val="10.5"/>
        <color indexed="8"/>
        <rFont val="仿宋_GB2312"/>
        <charset val="134"/>
      </rPr>
      <t>120</t>
    </r>
    <r>
      <rPr>
        <sz val="10.5"/>
        <color indexed="8"/>
        <rFont val="仿宋_GB2312"/>
        <charset val="134"/>
      </rPr>
      <t>元）</t>
    </r>
  </si>
  <si>
    <r>
      <rPr>
        <sz val="10.5"/>
        <color indexed="8"/>
        <rFont val="仿宋_GB2312"/>
        <charset val="134"/>
      </rPr>
      <t>3.</t>
    </r>
    <r>
      <rPr>
        <sz val="10.5"/>
        <color indexed="8"/>
        <rFont val="仿宋_GB2312"/>
        <charset val="134"/>
      </rPr>
      <t>木本粮油经济林（</t>
    </r>
    <r>
      <rPr>
        <sz val="10.5"/>
        <color indexed="8"/>
        <rFont val="仿宋_GB2312"/>
        <charset val="134"/>
      </rPr>
      <t>200</t>
    </r>
    <r>
      <rPr>
        <sz val="10.5"/>
        <color indexed="8"/>
        <rFont val="仿宋_GB2312"/>
        <charset val="134"/>
      </rPr>
      <t>元）</t>
    </r>
  </si>
  <si>
    <r>
      <rPr>
        <sz val="10.5"/>
        <color indexed="8"/>
        <rFont val="仿宋_GB2312"/>
        <charset val="134"/>
      </rPr>
      <t>4.</t>
    </r>
    <r>
      <rPr>
        <sz val="10.5"/>
        <color indexed="8"/>
        <rFont val="仿宋_GB2312"/>
        <charset val="134"/>
      </rPr>
      <t>水果、木本药材等其他经济林（</t>
    </r>
    <r>
      <rPr>
        <sz val="10.5"/>
        <color indexed="8"/>
        <rFont val="仿宋_GB2312"/>
        <charset val="134"/>
      </rPr>
      <t>100</t>
    </r>
    <r>
      <rPr>
        <sz val="10.5"/>
        <color indexed="8"/>
        <rFont val="仿宋_GB2312"/>
        <charset val="134"/>
      </rPr>
      <t>元）</t>
    </r>
  </si>
  <si>
    <r>
      <rPr>
        <sz val="10.5"/>
        <color indexed="8"/>
        <rFont val="仿宋_GB2312"/>
        <charset val="134"/>
      </rPr>
      <t>5.</t>
    </r>
    <r>
      <rPr>
        <sz val="10.5"/>
        <color indexed="8"/>
        <rFont val="仿宋_GB2312"/>
        <charset val="134"/>
      </rPr>
      <t>新造竹林（</t>
    </r>
    <r>
      <rPr>
        <sz val="10.5"/>
        <color indexed="8"/>
        <rFont val="仿宋_GB2312"/>
        <charset val="134"/>
      </rPr>
      <t>100</t>
    </r>
    <r>
      <rPr>
        <sz val="10.5"/>
        <color indexed="8"/>
        <rFont val="仿宋_GB2312"/>
        <charset val="134"/>
      </rPr>
      <t>元）</t>
    </r>
  </si>
  <si>
    <t>6.迹地人工更新（100元）</t>
  </si>
  <si>
    <t>7.低产低效林改造100元）</t>
  </si>
  <si>
    <t xml:space="preserve">注: 1.面积保留一位小数；
2.补贴资金下达数据以财政部关于拨付各年度造林补贴资金的通知为准；
3.实施方案编制的造林任务数据中，∑各补贴类型的面积×相应的补贴标准＝造林直接补贴资金总额；
4.造林任务完成3年后、省级验收前开展的县级保存状况调查数据中，保存面积+未保存面积=实际完成造林任务面积。  </t>
  </si>
  <si>
    <t>中央财政造林补贴项目2020年造林县级保存状况调查未保存面积分原因统计表</t>
  </si>
  <si>
    <t xml:space="preserve">                                                                                                                    单位：亩</t>
  </si>
  <si>
    <r>
      <rPr>
        <sz val="10.5"/>
        <rFont val="仿宋_GB2312"/>
        <charset val="134"/>
      </rPr>
      <t>未保存面积</t>
    </r>
    <r>
      <rPr>
        <sz val="10.5"/>
        <rFont val="仿宋_GB2312"/>
        <charset val="134"/>
      </rPr>
      <t>合计</t>
    </r>
  </si>
  <si>
    <t>因各种原因导致的未保存面积</t>
  </si>
  <si>
    <t>因各种原因导致的
损失面积</t>
  </si>
  <si>
    <t>因人畜破坏</t>
  </si>
  <si>
    <t>因抚育不力</t>
  </si>
  <si>
    <t>因栽植技术</t>
  </si>
  <si>
    <t>因苗木质量</t>
  </si>
  <si>
    <t>因未适地适树</t>
  </si>
  <si>
    <t>因立地条件</t>
  </si>
  <si>
    <t>因灾损毁核销</t>
  </si>
  <si>
    <t>因造林密度未达标</t>
  </si>
  <si>
    <t>因采伐</t>
  </si>
  <si>
    <t>因病虫害</t>
  </si>
  <si>
    <t>因火灾</t>
  </si>
  <si>
    <t>因旱灾</t>
  </si>
  <si>
    <t>因冰雪霜冻灾害</t>
  </si>
  <si>
    <t>因水灾</t>
  </si>
  <si>
    <t>因鼠兔害</t>
  </si>
  <si>
    <t>因其它自然原因</t>
  </si>
  <si>
    <t>因林冠下造林（含有林地补植）</t>
  </si>
  <si>
    <t>因零星植树（未达起始面积）</t>
  </si>
  <si>
    <t>因萌芽更新</t>
  </si>
  <si>
    <t>因单行林带造林</t>
  </si>
  <si>
    <t>因竹林垦抚</t>
  </si>
  <si>
    <t>因藤本草本植物种植</t>
  </si>
  <si>
    <t>因以封代造</t>
  </si>
  <si>
    <t>因开垦种地</t>
  </si>
  <si>
    <t>因转为牧地</t>
  </si>
  <si>
    <t>因建设占用征收</t>
  </si>
  <si>
    <t>因自然灾害</t>
  </si>
  <si>
    <t>XX市</t>
  </si>
  <si>
    <r>
      <rPr>
        <sz val="10.5"/>
        <rFont val="仿宋_GB2312"/>
        <charset val="134"/>
      </rPr>
      <t>XX</t>
    </r>
    <r>
      <rPr>
        <sz val="10.5"/>
        <rFont val="仿宋_GB2312"/>
        <charset val="134"/>
      </rPr>
      <t>县</t>
    </r>
  </si>
  <si>
    <r>
      <rPr>
        <sz val="10"/>
        <rFont val="宋体"/>
        <charset val="134"/>
      </rPr>
      <t>注：本表中XX市、XX县未保存面积、损失面积应与表</t>
    </r>
    <r>
      <rPr>
        <sz val="10"/>
        <rFont val="宋体"/>
        <charset val="134"/>
      </rPr>
      <t>3-</t>
    </r>
    <r>
      <rPr>
        <sz val="10"/>
        <rFont val="宋体"/>
        <charset val="134"/>
      </rPr>
      <t>2中县级自查未保存面积、损失面积一致。</t>
    </r>
  </si>
  <si>
    <t>乡（镇、场）数</t>
  </si>
  <si>
    <t>涉及造林主体数量</t>
  </si>
  <si>
    <r>
      <rPr>
        <sz val="10.5"/>
        <rFont val="仿宋_GB2312"/>
        <charset val="134"/>
      </rPr>
      <t>签订合同</t>
    </r>
    <r>
      <rPr>
        <sz val="10.5"/>
        <rFont val="仿宋_GB2312"/>
        <charset val="134"/>
      </rPr>
      <t>份数</t>
    </r>
  </si>
  <si>
    <r>
      <rPr>
        <sz val="10.5"/>
        <rFont val="仿宋_GB2312"/>
        <charset val="134"/>
      </rPr>
      <t>编制作业设计</t>
    </r>
    <r>
      <rPr>
        <sz val="10.5"/>
        <rFont val="仿宋_GB2312"/>
        <charset val="134"/>
      </rPr>
      <t>份数</t>
    </r>
  </si>
  <si>
    <r>
      <rPr>
        <sz val="10.5"/>
        <rFont val="仿宋_GB2312"/>
        <charset val="134"/>
      </rPr>
      <t>林农</t>
    </r>
    <r>
      <rPr>
        <sz val="10.5"/>
        <rFont val="仿宋_GB2312"/>
        <charset val="134"/>
      </rPr>
      <t>(</t>
    </r>
    <r>
      <rPr>
        <sz val="10.5"/>
        <rFont val="仿宋_GB2312"/>
        <charset val="134"/>
      </rPr>
      <t>户</t>
    </r>
    <r>
      <rPr>
        <sz val="10.5"/>
        <rFont val="仿宋_GB2312"/>
        <charset val="134"/>
      </rPr>
      <t>)</t>
    </r>
  </si>
  <si>
    <t>林业合作组织（个）</t>
  </si>
  <si>
    <t>承包经营国有林的林业职工（人）</t>
  </si>
  <si>
    <t>××省</t>
  </si>
  <si>
    <t>××县</t>
  </si>
  <si>
    <t>湖北省油茶低产低效林改造检查小班一览表</t>
  </si>
  <si>
    <t>单位：亩、元</t>
  </si>
  <si>
    <t>县（市、区）</t>
  </si>
  <si>
    <t>乡镇/街道/林场</t>
  </si>
  <si>
    <t>村/（分场）</t>
  </si>
  <si>
    <r>
      <rPr>
        <sz val="12"/>
        <color rgb="FF000000"/>
        <rFont val="宋体"/>
        <charset val="134"/>
      </rPr>
      <t xml:space="preserve">小班号 </t>
    </r>
    <r>
      <rPr>
        <sz val="12"/>
        <color rgb="FF000000"/>
        <rFont val="宋体"/>
        <charset val="134"/>
      </rPr>
      <t xml:space="preserve">     </t>
    </r>
  </si>
  <si>
    <t>实施各低改措施的面积</t>
  </si>
  <si>
    <t>上报面积</t>
  </si>
  <si>
    <t>不合格原因</t>
  </si>
  <si>
    <t>已兑现资金</t>
  </si>
  <si>
    <t>林地清理</t>
  </si>
  <si>
    <t>密度调整</t>
  </si>
  <si>
    <t>整枝修剪</t>
  </si>
  <si>
    <t>垦复深挖</t>
  </si>
  <si>
    <t>复壮更新</t>
  </si>
  <si>
    <t>高接换冠</t>
  </si>
  <si>
    <t>病虫害防治</t>
  </si>
  <si>
    <t>检查人（签字）：</t>
  </si>
  <si>
    <t>年      月      日</t>
  </si>
  <si>
    <t>湖北省油茶低产低效林改造项目检查汇总表</t>
  </si>
  <si>
    <t>统计单位</t>
  </si>
  <si>
    <t>计划面积</t>
  </si>
  <si>
    <t>自查上报合格面积</t>
  </si>
  <si>
    <t>检查面积</t>
  </si>
  <si>
    <t>面积核实率</t>
  </si>
  <si>
    <t>面积合格率</t>
  </si>
  <si>
    <t>主要低改措施及面积</t>
  </si>
  <si>
    <r>
      <rPr>
        <sz val="12"/>
        <color theme="1"/>
        <rFont val="宋体"/>
        <charset val="134"/>
      </rPr>
      <t>检查人：</t>
    </r>
    <r>
      <rPr>
        <sz val="12"/>
        <color theme="1"/>
        <rFont val="Arial"/>
        <charset val="134"/>
      </rPr>
      <t xml:space="preserve">								</t>
    </r>
    <r>
      <rPr>
        <sz val="12"/>
        <color theme="1"/>
        <rFont val="宋体"/>
        <charset val="134"/>
      </rPr>
      <t xml:space="preserve">                               </t>
    </r>
  </si>
  <si>
    <t>填表时间：    年   月    日</t>
  </si>
  <si>
    <t>字段名</t>
  </si>
  <si>
    <t>字段别名</t>
  </si>
  <si>
    <t>字段类型</t>
  </si>
  <si>
    <t>字段长度</t>
  </si>
  <si>
    <t>是否必填</t>
  </si>
  <si>
    <t>填写说明</t>
  </si>
  <si>
    <t>SHI</t>
  </si>
  <si>
    <t>市</t>
  </si>
  <si>
    <t>文本</t>
  </si>
  <si>
    <t>4</t>
  </si>
  <si>
    <t>必填</t>
  </si>
  <si>
    <t>按4位代码填写，如：4201</t>
  </si>
  <si>
    <t>XIAN</t>
  </si>
  <si>
    <t>6</t>
  </si>
  <si>
    <t>按6位代码填写，如：420101</t>
  </si>
  <si>
    <t>XIANG</t>
  </si>
  <si>
    <t>乡（镇、林场）</t>
  </si>
  <si>
    <t>9</t>
  </si>
  <si>
    <t>按9位代码填写，如：420101001</t>
  </si>
  <si>
    <t>CUN</t>
  </si>
  <si>
    <t>村（分场）</t>
  </si>
  <si>
    <t>3</t>
  </si>
  <si>
    <t>按3位代码填写，如：001</t>
  </si>
  <si>
    <t>LIN_BAN</t>
  </si>
  <si>
    <t>林班</t>
  </si>
  <si>
    <t>按4位代码填写，如：0001</t>
  </si>
  <si>
    <t>ZL_TU_BAN</t>
  </si>
  <si>
    <t>造林图斑编号</t>
  </si>
  <si>
    <t>5</t>
  </si>
  <si>
    <t>按5位代码填写，如：00001</t>
  </si>
  <si>
    <t>ZL_MJ</t>
  </si>
  <si>
    <t>造林面积</t>
  </si>
  <si>
    <t>双精度</t>
  </si>
  <si>
    <t>18</t>
  </si>
  <si>
    <t>造林面积，线状和点状图斑填写折算面积</t>
  </si>
  <si>
    <t>TZ_LY</t>
  </si>
  <si>
    <t>投资来源</t>
  </si>
  <si>
    <t>254</t>
  </si>
  <si>
    <t>填写文字，省级以上/地方财政（市、县级）/其他（含社会投资）</t>
  </si>
  <si>
    <t>ZL_FS</t>
  </si>
  <si>
    <t>造林方式</t>
  </si>
  <si>
    <t>填写文字，人工造林/飞播造林/封山育林/人工更新/退化林修复</t>
  </si>
  <si>
    <t>ZAO_LIN_SZ</t>
  </si>
  <si>
    <t>填写文字，人工造林和人工更新小班必填，如：湿地松</t>
  </si>
  <si>
    <t>GC_LB</t>
  </si>
  <si>
    <t>填写文字，如：双重规划、造林补贴、国土绿化示范项目（咸宁）等</t>
  </si>
  <si>
    <t>GC_ND</t>
  </si>
  <si>
    <t>工程实施年度</t>
  </si>
  <si>
    <t>10</t>
  </si>
  <si>
    <t>工程如存在跨年度实施，须填写具体实施年份。如：2021、2022。</t>
  </si>
  <si>
    <t>BEIZHU</t>
  </si>
  <si>
    <t>WYBH</t>
  </si>
  <si>
    <t>小班唯一编号</t>
  </si>
  <si>
    <t>21</t>
  </si>
  <si>
    <t>按21位代码填写，如：420101001001000100001（[XIANG] &amp; [CUN] &amp; [LIN_BAN] &amp; [ZL_TU_BAN]）</t>
  </si>
  <si>
    <t>YCKM</t>
  </si>
  <si>
    <t>是否属于油茶项目</t>
  </si>
  <si>
    <t>1</t>
  </si>
  <si>
    <t>属于油茶扩面项目的小班填写数字“1”，否则不填</t>
  </si>
  <si>
    <t>说明：油茶项目的造林方式，油茶新造填写“人工造林”，油茶低改填写“退化林修复”。</t>
  </si>
  <si>
    <t xml:space="preserve">市州名称：        </t>
  </si>
  <si>
    <t>联系人：</t>
  </si>
  <si>
    <t xml:space="preserve"> 电话：</t>
  </si>
  <si>
    <t>乡村名称</t>
  </si>
  <si>
    <t>组织领导（16分）</t>
  </si>
  <si>
    <t>森林生态建设（52分）</t>
  </si>
  <si>
    <t>森林质量效益（20分）</t>
  </si>
  <si>
    <t>森林保护和服务（12分）</t>
  </si>
  <si>
    <t>合计得分</t>
  </si>
  <si>
    <t>1项</t>
  </si>
  <si>
    <t>2项</t>
  </si>
  <si>
    <t>3项</t>
  </si>
  <si>
    <t>4项</t>
  </si>
  <si>
    <t>5项</t>
  </si>
  <si>
    <t>6项</t>
  </si>
  <si>
    <t>7项</t>
  </si>
  <si>
    <t>8项</t>
  </si>
  <si>
    <t>9项</t>
  </si>
  <si>
    <t>10项</t>
  </si>
  <si>
    <t>11项</t>
  </si>
  <si>
    <t>12项</t>
  </si>
  <si>
    <t>13项</t>
  </si>
  <si>
    <t>14项</t>
  </si>
  <si>
    <t xml:space="preserve">填表单位：          </t>
  </si>
  <si>
    <t>苗批号</t>
  </si>
  <si>
    <t>被抽查（造林）单位</t>
  </si>
  <si>
    <t>抽样小班号</t>
  </si>
  <si>
    <t>合格苗（%）</t>
  </si>
  <si>
    <t>不合格苗（%）</t>
  </si>
  <si>
    <t>不合格指标</t>
  </si>
  <si>
    <t>综合评价</t>
  </si>
  <si>
    <t>育苗种子来源</t>
  </si>
  <si>
    <t>有无《产地检疫合格证》</t>
  </si>
  <si>
    <t>有无《植物检疫证书》</t>
  </si>
  <si>
    <t>Ⅰ级</t>
  </si>
  <si>
    <t>Ⅱ级</t>
  </si>
  <si>
    <t>注：1.“综合评价”合格的苗批不填写第11栏。
2.表中第14栏，填写“种子园”、“母树林”、“采穗圃”、“采种基地”、“一般采种林”或“不清楚”。
3.第15、16栏填写“有”、“无”，不涉及的打“-”。</t>
  </si>
  <si>
    <t xml:space="preserve">填表单位：             </t>
  </si>
  <si>
    <t>苗批数</t>
  </si>
  <si>
    <t>合格苗批数</t>
  </si>
  <si>
    <t>育苗种子来源不清的苗批数</t>
  </si>
  <si>
    <t>许可制度</t>
  </si>
  <si>
    <t>标签制度</t>
  </si>
  <si>
    <t>使用说明</t>
  </si>
  <si>
    <t>自检制度</t>
  </si>
  <si>
    <t>档案</t>
  </si>
  <si>
    <t>检疫制度</t>
  </si>
  <si>
    <t>是否按照造林作业设计使用苗木</t>
  </si>
  <si>
    <t>注：1. 被抽查单位苗批全部合格的不填写第7栏。 
    2.表中第9、10、11、12栏，填写“规范”、“不规范”或“无”，不涉及的打“-”；表中第13栏，填写“齐全”、“不齐全”或“无”；14栏填写“落实”、“未落实”，不涉及的打“-”；第15栏填写“是”、“否”，不涉及的打“-”。</t>
  </si>
  <si>
    <t>市（州）</t>
  </si>
  <si>
    <t>造林地苗批数</t>
  </si>
  <si>
    <t>造林地苗批合格数</t>
  </si>
  <si>
    <t>被抽查单位数</t>
  </si>
  <si>
    <t>造林作业设计对苗木遗传品质有准确要求的单位数</t>
  </si>
  <si>
    <t>造林作业设计对苗木质量有准确要求的单位数</t>
  </si>
  <si>
    <t>种苗招投标文件与造林作业设计一致的单位数</t>
  </si>
  <si>
    <t>按照造林作业设计使用苗木的单位数</t>
  </si>
  <si>
    <t>许可</t>
  </si>
  <si>
    <t>标签</t>
  </si>
  <si>
    <t>使用</t>
  </si>
  <si>
    <t>检疫情况</t>
  </si>
  <si>
    <t>情况</t>
  </si>
  <si>
    <t>说明</t>
  </si>
  <si>
    <t>来源于种子园的苗批数</t>
  </si>
  <si>
    <t>来源于母树林的苗批数</t>
  </si>
  <si>
    <t>来源于采穗圃的苗批数</t>
  </si>
  <si>
    <t>来源于采种基地的苗批数</t>
  </si>
  <si>
    <t>来源于一般采种林的苗批数</t>
  </si>
  <si>
    <t>来源不详的苗批数</t>
  </si>
  <si>
    <t>使用有许可证的单位提供的苗木的单位数</t>
  </si>
  <si>
    <t>使用有标签的苗木的单位数</t>
  </si>
  <si>
    <t>使用有苗木使用说明的单位数</t>
  </si>
  <si>
    <t>档案齐全的单位数</t>
  </si>
  <si>
    <t>档案不齐全的单位数</t>
  </si>
  <si>
    <t>落实检疫制度的单位数</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</si>
</sst>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Red]\-#,##0\ "/>
    <numFmt numFmtId="177" formatCode="0.00_ "/>
    <numFmt numFmtId="178" formatCode="0.00_ ;[Red]\-0.00\ "/>
    <numFmt numFmtId="179" formatCode="0.00_);[Red]\(0.00\)"/>
    <numFmt numFmtId="180" formatCode="#,##0.00_ ;[Red]\-#,##0.00\ "/>
  </numFmts>
  <fonts count="102">
    <font>
      <sz val="11"/>
      <color theme="1"/>
      <name val="等线"/>
      <charset val="134"/>
      <scheme val="minor"/>
    </font>
    <font>
      <sz val="11"/>
      <name val="黑体"/>
      <charset val="134"/>
    </font>
    <font>
      <sz val="18"/>
      <color theme="1"/>
      <name val="方正小标宋简体"/>
      <charset val="134"/>
    </font>
    <font>
      <sz val="10.5"/>
      <color theme="1"/>
      <name val="方正仿宋_GBK"/>
      <charset val="134"/>
    </font>
    <font>
      <sz val="12"/>
      <color theme="1"/>
      <name val="仿宋_GB2312"/>
      <charset val="134"/>
    </font>
    <font>
      <sz val="10.5"/>
      <color rgb="FF000000"/>
      <name val="方正仿宋_GBK"/>
      <charset val="134"/>
    </font>
    <font>
      <sz val="10"/>
      <color rgb="FF000000"/>
      <name val="方正仿宋_GBK"/>
      <charset val="134"/>
    </font>
    <font>
      <sz val="10"/>
      <color theme="1"/>
      <name val="方正仿宋_GBK"/>
      <charset val="134"/>
    </font>
    <font>
      <sz val="15"/>
      <color theme="1"/>
      <name val="方正仿宋_GBK"/>
      <charset val="134"/>
    </font>
    <font>
      <sz val="18"/>
      <color theme="1"/>
      <name val="等线"/>
      <charset val="134"/>
      <scheme val="minor"/>
    </font>
    <font>
      <b/>
      <sz val="12"/>
      <color theme="1"/>
      <name val="等线"/>
      <charset val="134"/>
      <scheme val="minor"/>
    </font>
    <font>
      <sz val="10"/>
      <color theme="1"/>
      <name val="仿宋"/>
      <charset val="134"/>
    </font>
    <font>
      <sz val="18"/>
      <color theme="1"/>
      <name val="方正小标宋_GBK"/>
      <charset val="134"/>
    </font>
    <font>
      <b/>
      <sz val="16"/>
      <color theme="1"/>
      <name val="方正小标宋_GBK"/>
      <charset val="134"/>
    </font>
    <font>
      <b/>
      <sz val="12"/>
      <color theme="1"/>
      <name val="仿宋_GB2312"/>
      <charset val="134"/>
    </font>
    <font>
      <b/>
      <sz val="10"/>
      <color theme="1"/>
      <name val="仿宋_GB2312"/>
      <charset val="134"/>
    </font>
    <font>
      <b/>
      <sz val="10"/>
      <color theme="1"/>
      <name val="方正小标宋_GBK"/>
      <charset val="134"/>
    </font>
    <font>
      <b/>
      <sz val="10"/>
      <color theme="1"/>
      <name val="仿宋"/>
      <charset val="134"/>
    </font>
    <font>
      <sz val="10"/>
      <color theme="1"/>
      <name val="等线"/>
      <charset val="134"/>
      <scheme val="minor"/>
    </font>
    <font>
      <sz val="10"/>
      <color theme="1"/>
      <name val="方正小标宋_GBK"/>
      <charset val="134"/>
    </font>
    <font>
      <b/>
      <sz val="8"/>
      <color theme="1"/>
      <name val="方正小标宋_GBK"/>
      <charset val="134"/>
    </font>
    <font>
      <sz val="10"/>
      <color theme="1"/>
      <name val="宋体"/>
      <charset val="134"/>
    </font>
    <font>
      <sz val="9"/>
      <color theme="1"/>
      <name val="宋体"/>
      <charset val="134"/>
    </font>
    <font>
      <sz val="12"/>
      <name val="宋体"/>
      <charset val="134"/>
    </font>
    <font>
      <sz val="16"/>
      <color theme="1"/>
      <name val="黑体"/>
      <charset val="134"/>
    </font>
    <font>
      <sz val="12"/>
      <color rgb="FF000000"/>
      <name val="宋体"/>
      <charset val="134"/>
    </font>
    <font>
      <sz val="12"/>
      <color theme="1"/>
      <name val="宋体"/>
      <charset val="134"/>
    </font>
    <font>
      <sz val="18"/>
      <name val="黑体"/>
      <charset val="134"/>
    </font>
    <font>
      <sz val="11"/>
      <color theme="1"/>
      <name val="宋体"/>
      <charset val="134"/>
    </font>
    <font>
      <b/>
      <sz val="16"/>
      <name val="等线 Light"/>
      <charset val="134"/>
      <scheme val="major"/>
    </font>
    <font>
      <sz val="10.5"/>
      <name val="仿宋_GB2312"/>
      <charset val="134"/>
    </font>
    <font>
      <b/>
      <sz val="10.5"/>
      <name val="仿宋_GB2312"/>
      <charset val="134"/>
    </font>
    <font>
      <sz val="18"/>
      <name val="方正小标宋简体"/>
      <charset val="134"/>
    </font>
    <font>
      <sz val="10"/>
      <name val="宋体"/>
      <charset val="134"/>
    </font>
    <font>
      <sz val="10.5"/>
      <color indexed="8"/>
      <name val="仿宋_GB2312"/>
      <charset val="134"/>
    </font>
    <font>
      <sz val="11"/>
      <color indexed="8"/>
      <name val="仿宋_GB2312"/>
      <charset val="134"/>
    </font>
    <font>
      <b/>
      <sz val="10.5"/>
      <color indexed="8"/>
      <name val="仿宋_GB2312"/>
      <charset val="134"/>
    </font>
    <font>
      <sz val="9"/>
      <name val="宋体"/>
      <charset val="134"/>
    </font>
    <font>
      <sz val="10"/>
      <name val="仿宋_GB2312"/>
      <charset val="134"/>
    </font>
    <font>
      <sz val="9"/>
      <name val="仿宋_GB2312"/>
      <charset val="134"/>
    </font>
    <font>
      <b/>
      <sz val="9"/>
      <color indexed="8"/>
      <name val="宋体"/>
      <charset val="134"/>
    </font>
    <font>
      <b/>
      <sz val="10"/>
      <color rgb="FF000000"/>
      <name val="宋体"/>
      <charset val="134"/>
    </font>
    <font>
      <b/>
      <sz val="10"/>
      <color indexed="8"/>
      <name val="宋体"/>
      <charset val="134"/>
    </font>
    <font>
      <sz val="11"/>
      <color indexed="8"/>
      <name val="宋体"/>
      <charset val="134"/>
    </font>
    <font>
      <sz val="18"/>
      <color indexed="8"/>
      <name val="黑体"/>
      <charset val="134"/>
    </font>
    <font>
      <sz val="11"/>
      <color rgb="FF000000"/>
      <name val="宋体"/>
      <charset val="134"/>
    </font>
    <font>
      <sz val="8"/>
      <color rgb="FF000000"/>
      <name val="宋体"/>
      <charset val="134"/>
    </font>
    <font>
      <sz val="8"/>
      <color indexed="8"/>
      <name val="宋体"/>
      <charset val="134"/>
    </font>
    <font>
      <sz val="10"/>
      <color indexed="8"/>
      <name val="宋体"/>
      <charset val="134"/>
    </font>
    <font>
      <b/>
      <sz val="16"/>
      <color indexed="8"/>
      <name val="宋体"/>
      <charset val="134"/>
    </font>
    <font>
      <sz val="12"/>
      <color rgb="FFFF0000"/>
      <name val="宋体"/>
      <charset val="134"/>
    </font>
    <font>
      <sz val="11"/>
      <color rgb="FFFF0000"/>
      <name val="宋体"/>
      <charset val="134"/>
    </font>
    <font>
      <sz val="20"/>
      <name val="宋体"/>
      <charset val="134"/>
    </font>
    <font>
      <sz val="11"/>
      <name val="宋体"/>
      <charset val="134"/>
    </font>
    <font>
      <sz val="18"/>
      <color indexed="8"/>
      <name val="方正小标宋简体"/>
      <charset val="134"/>
    </font>
    <font>
      <sz val="12"/>
      <name val="Times New Roman"/>
      <charset val="134"/>
    </font>
    <font>
      <sz val="9"/>
      <color indexed="8"/>
      <name val="宋体"/>
      <charset val="134"/>
    </font>
    <font>
      <sz val="8"/>
      <color theme="1"/>
      <name val="等线"/>
      <charset val="134"/>
      <scheme val="minor"/>
    </font>
    <font>
      <sz val="18"/>
      <color theme="1"/>
      <name val="黑体"/>
      <charset val="134"/>
    </font>
    <font>
      <sz val="14"/>
      <color theme="1"/>
      <name val="方正楷体简体"/>
      <charset val="134"/>
    </font>
    <font>
      <sz val="8"/>
      <color theme="1"/>
      <name val="黑体"/>
      <charset val="134"/>
    </font>
    <font>
      <b/>
      <sz val="8"/>
      <color indexed="8"/>
      <name val="宋体"/>
      <charset val="134"/>
    </font>
    <font>
      <sz val="10"/>
      <color theme="1"/>
      <name val="黑体"/>
      <charset val="134"/>
    </font>
    <font>
      <sz val="10"/>
      <name val="楷体_GB2312"/>
      <charset val="134"/>
    </font>
    <font>
      <b/>
      <sz val="10"/>
      <name val="Times New Roman"/>
      <charset val="134"/>
    </font>
    <font>
      <sz val="10"/>
      <name val="仿宋"/>
      <charset val="134"/>
    </font>
    <font>
      <sz val="10"/>
      <name val="Times New Roman"/>
      <charset val="134"/>
    </font>
    <font>
      <sz val="10"/>
      <name val="等线"/>
      <charset val="134"/>
      <scheme val="minor"/>
    </font>
    <font>
      <sz val="10"/>
      <name val="汉仪中秀体简"/>
      <charset val="134"/>
    </font>
    <font>
      <b/>
      <sz val="8"/>
      <name val="宋体"/>
      <charset val="134"/>
    </font>
    <font>
      <sz val="11"/>
      <name val="等线"/>
      <charset val="134"/>
      <scheme val="minor"/>
    </font>
    <font>
      <b/>
      <sz val="11"/>
      <name val="等线"/>
      <charset val="134"/>
      <scheme val="minor"/>
    </font>
    <font>
      <sz val="12"/>
      <name val="等线"/>
      <charset val="134"/>
      <scheme val="minor"/>
    </font>
    <font>
      <b/>
      <sz val="12"/>
      <name val="楷体_GB2312"/>
      <charset val="134"/>
    </font>
    <font>
      <b/>
      <sz val="12"/>
      <name val="等线"/>
      <charset val="134"/>
      <scheme val="minor"/>
    </font>
    <font>
      <b/>
      <sz val="10"/>
      <name val="等线"/>
      <charset val="134"/>
      <scheme val="minor"/>
    </font>
    <font>
      <sz val="10"/>
      <name val="黑体"/>
      <charset val="134"/>
    </font>
    <font>
      <sz val="14"/>
      <color theme="1"/>
      <name val="黑体"/>
      <charset val="134"/>
    </font>
    <font>
      <sz val="12"/>
      <color theme="1"/>
      <name val="黑体"/>
      <charset val="134"/>
    </font>
    <font>
      <u/>
      <sz val="1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theme="10"/>
      <name val="等线"/>
      <charset val="134"/>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color theme="1"/>
      <name val="Arial"/>
      <charset val="134"/>
    </font>
    <font>
      <sz val="10"/>
      <color rgb="FF000000"/>
      <name val="宋体"/>
      <charset val="134"/>
    </font>
    <font>
      <sz val="10"/>
      <color rgb="FF000000"/>
      <name val="DejaVu Sans"/>
      <charset val="134"/>
    </font>
  </fonts>
  <fills count="3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80" fillId="4" borderId="0" applyNumberFormat="0" applyBorder="0" applyAlignment="0" applyProtection="0">
      <alignment vertical="center"/>
    </xf>
    <xf numFmtId="0" fontId="81" fillId="5"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0" fillId="6" borderId="0" applyNumberFormat="0" applyBorder="0" applyAlignment="0" applyProtection="0">
      <alignment vertical="center"/>
    </xf>
    <xf numFmtId="0" fontId="82" fillId="7" borderId="0" applyNumberFormat="0" applyBorder="0" applyAlignment="0" applyProtection="0">
      <alignment vertical="center"/>
    </xf>
    <xf numFmtId="43" fontId="0" fillId="0" borderId="0" applyFont="0" applyFill="0" applyBorder="0" applyAlignment="0" applyProtection="0">
      <alignment vertical="center"/>
    </xf>
    <xf numFmtId="0" fontId="83" fillId="8" borderId="0" applyNumberFormat="0" applyBorder="0" applyAlignment="0" applyProtection="0">
      <alignment vertical="center"/>
    </xf>
    <xf numFmtId="0" fontId="84" fillId="0" borderId="0" applyNumberFormat="0" applyFill="0" applyBorder="0" applyAlignment="0" applyProtection="0">
      <alignment vertical="center"/>
    </xf>
    <xf numFmtId="9" fontId="0" fillId="0" borderId="0" applyFont="0" applyFill="0" applyBorder="0" applyAlignment="0" applyProtection="0">
      <alignment vertical="center"/>
    </xf>
    <xf numFmtId="0" fontId="85" fillId="0" borderId="0" applyNumberFormat="0" applyFill="0" applyBorder="0" applyAlignment="0" applyProtection="0">
      <alignment vertical="center"/>
    </xf>
    <xf numFmtId="0" fontId="0" fillId="9" borderId="20" applyNumberFormat="0" applyFont="0" applyAlignment="0" applyProtection="0">
      <alignment vertical="center"/>
    </xf>
    <xf numFmtId="0" fontId="83" fillId="10" borderId="0" applyNumberFormat="0" applyBorder="0" applyAlignment="0" applyProtection="0">
      <alignment vertical="center"/>
    </xf>
    <xf numFmtId="0" fontId="86"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90" fillId="0" borderId="21" applyNumberFormat="0" applyFill="0" applyAlignment="0" applyProtection="0">
      <alignment vertical="center"/>
    </xf>
    <xf numFmtId="0" fontId="0" fillId="0" borderId="0">
      <alignment vertical="center"/>
    </xf>
    <xf numFmtId="0" fontId="91" fillId="0" borderId="21" applyNumberFormat="0" applyFill="0" applyAlignment="0" applyProtection="0">
      <alignment vertical="center"/>
    </xf>
    <xf numFmtId="0" fontId="83" fillId="11" borderId="0" applyNumberFormat="0" applyBorder="0" applyAlignment="0" applyProtection="0">
      <alignment vertical="center"/>
    </xf>
    <xf numFmtId="0" fontId="86" fillId="0" borderId="22" applyNumberFormat="0" applyFill="0" applyAlignment="0" applyProtection="0">
      <alignment vertical="center"/>
    </xf>
    <xf numFmtId="0" fontId="83" fillId="12" borderId="0" applyNumberFormat="0" applyBorder="0" applyAlignment="0" applyProtection="0">
      <alignment vertical="center"/>
    </xf>
    <xf numFmtId="0" fontId="92" fillId="13" borderId="23" applyNumberFormat="0" applyAlignment="0" applyProtection="0">
      <alignment vertical="center"/>
    </xf>
    <xf numFmtId="0" fontId="93" fillId="13" borderId="19" applyNumberFormat="0" applyAlignment="0" applyProtection="0">
      <alignment vertical="center"/>
    </xf>
    <xf numFmtId="0" fontId="94" fillId="14" borderId="24" applyNumberFormat="0" applyAlignment="0" applyProtection="0">
      <alignment vertical="center"/>
    </xf>
    <xf numFmtId="0" fontId="80" fillId="15" borderId="0" applyNumberFormat="0" applyBorder="0" applyAlignment="0" applyProtection="0">
      <alignment vertical="center"/>
    </xf>
    <xf numFmtId="0" fontId="83" fillId="16" borderId="0" applyNumberFormat="0" applyBorder="0" applyAlignment="0" applyProtection="0">
      <alignment vertical="center"/>
    </xf>
    <xf numFmtId="0" fontId="95" fillId="0" borderId="25" applyNumberFormat="0" applyFill="0" applyAlignment="0" applyProtection="0">
      <alignment vertical="center"/>
    </xf>
    <xf numFmtId="0" fontId="37" fillId="0" borderId="0">
      <alignment vertical="center"/>
    </xf>
    <xf numFmtId="0" fontId="96" fillId="0" borderId="26" applyNumberFormat="0" applyFill="0" applyAlignment="0" applyProtection="0">
      <alignment vertical="center"/>
    </xf>
    <xf numFmtId="0" fontId="97" fillId="17" borderId="0" applyNumberFormat="0" applyBorder="0" applyAlignment="0" applyProtection="0">
      <alignment vertical="center"/>
    </xf>
    <xf numFmtId="0" fontId="98" fillId="18" borderId="0" applyNumberFormat="0" applyBorder="0" applyAlignment="0" applyProtection="0">
      <alignment vertical="center"/>
    </xf>
    <xf numFmtId="0" fontId="80" fillId="19" borderId="0" applyNumberFormat="0" applyBorder="0" applyAlignment="0" applyProtection="0">
      <alignment vertical="center"/>
    </xf>
    <xf numFmtId="0" fontId="83" fillId="20" borderId="0" applyNumberFormat="0" applyBorder="0" applyAlignment="0" applyProtection="0">
      <alignment vertical="center"/>
    </xf>
    <xf numFmtId="0" fontId="80" fillId="21" borderId="0" applyNumberFormat="0" applyBorder="0" applyAlignment="0" applyProtection="0">
      <alignment vertical="center"/>
    </xf>
    <xf numFmtId="0" fontId="80" fillId="22" borderId="0" applyNumberFormat="0" applyBorder="0" applyAlignment="0" applyProtection="0">
      <alignment vertical="center"/>
    </xf>
    <xf numFmtId="0" fontId="80" fillId="23" borderId="0" applyNumberFormat="0" applyBorder="0" applyAlignment="0" applyProtection="0">
      <alignment vertical="center"/>
    </xf>
    <xf numFmtId="0" fontId="80" fillId="24" borderId="0" applyNumberFormat="0" applyBorder="0" applyAlignment="0" applyProtection="0">
      <alignment vertical="center"/>
    </xf>
    <xf numFmtId="0" fontId="83" fillId="25" borderId="0" applyNumberFormat="0" applyBorder="0" applyAlignment="0" applyProtection="0">
      <alignment vertical="center"/>
    </xf>
    <xf numFmtId="0" fontId="83" fillId="26" borderId="0" applyNumberFormat="0" applyBorder="0" applyAlignment="0" applyProtection="0">
      <alignment vertical="center"/>
    </xf>
    <xf numFmtId="0" fontId="80" fillId="27" borderId="0" applyNumberFormat="0" applyBorder="0" applyAlignment="0" applyProtection="0">
      <alignment vertical="center"/>
    </xf>
    <xf numFmtId="0" fontId="80" fillId="28" borderId="0" applyNumberFormat="0" applyBorder="0" applyAlignment="0" applyProtection="0">
      <alignment vertical="center"/>
    </xf>
    <xf numFmtId="0" fontId="83" fillId="29" borderId="0" applyNumberFormat="0" applyBorder="0" applyAlignment="0" applyProtection="0">
      <alignment vertical="center"/>
    </xf>
    <xf numFmtId="0" fontId="80" fillId="30" borderId="0" applyNumberFormat="0" applyBorder="0" applyAlignment="0" applyProtection="0">
      <alignment vertical="center"/>
    </xf>
    <xf numFmtId="0" fontId="83" fillId="31" borderId="0" applyNumberFormat="0" applyBorder="0" applyAlignment="0" applyProtection="0">
      <alignment vertical="center"/>
    </xf>
    <xf numFmtId="0" fontId="83" fillId="32" borderId="0" applyNumberFormat="0" applyBorder="0" applyAlignment="0" applyProtection="0">
      <alignment vertical="center"/>
    </xf>
    <xf numFmtId="0" fontId="80" fillId="33" borderId="0" applyNumberFormat="0" applyBorder="0" applyAlignment="0" applyProtection="0">
      <alignment vertical="center"/>
    </xf>
    <xf numFmtId="0" fontId="83" fillId="34" borderId="0" applyNumberFormat="0" applyBorder="0" applyAlignment="0" applyProtection="0">
      <alignment vertical="center"/>
    </xf>
    <xf numFmtId="0" fontId="37" fillId="0" borderId="0">
      <alignment vertical="center"/>
    </xf>
    <xf numFmtId="0" fontId="0" fillId="0" borderId="0">
      <alignment vertical="center"/>
    </xf>
    <xf numFmtId="0" fontId="37" fillId="0" borderId="0">
      <alignment vertical="center"/>
    </xf>
    <xf numFmtId="0" fontId="37" fillId="0" borderId="0">
      <alignment vertical="center"/>
    </xf>
  </cellStyleXfs>
  <cellXfs count="312">
    <xf numFmtId="0" fontId="0" fillId="0" borderId="0" xfId="0">
      <alignment vertical="center"/>
    </xf>
    <xf numFmtId="0" fontId="1" fillId="0" borderId="0" xfId="0" applyFont="1" applyFill="1" applyBorder="1" applyAlignment="1">
      <alignment horizontal="lef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0" fillId="0" borderId="1" xfId="0" applyBorder="1">
      <alignment vertical="center"/>
    </xf>
    <xf numFmtId="0" fontId="3" fillId="0" borderId="1" xfId="0" applyFont="1" applyBorder="1" applyAlignment="1">
      <alignment horizontal="center" vertical="top" wrapText="1"/>
    </xf>
    <xf numFmtId="0" fontId="4" fillId="0" borderId="0" xfId="0" applyFont="1" applyAlignment="1">
      <alignment horizontal="left" vertical="center"/>
    </xf>
    <xf numFmtId="0" fontId="5"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3" fillId="0" borderId="0" xfId="0" applyFont="1" applyAlignment="1">
      <alignment horizontal="left" vertical="top" wrapText="1"/>
    </xf>
    <xf numFmtId="0" fontId="3" fillId="0" borderId="0" xfId="0" applyFont="1" applyAlignment="1">
      <alignment horizontal="left" vertical="top"/>
    </xf>
    <xf numFmtId="0" fontId="0" fillId="0" borderId="0" xfId="0" applyBorder="1">
      <alignment vertical="center"/>
    </xf>
    <xf numFmtId="0" fontId="2" fillId="0" borderId="0" xfId="0" applyFont="1" applyBorder="1" applyAlignment="1">
      <alignment horizontal="center" vertical="center"/>
    </xf>
    <xf numFmtId="0" fontId="4" fillId="0" borderId="0" xfId="0" applyFont="1" applyBorder="1" applyAlignment="1">
      <alignment horizontal="left"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3" fillId="0" borderId="0" xfId="0" applyFont="1" applyAlignment="1">
      <alignment horizontal="left" vertical="top" wrapText="1" indent="2"/>
    </xf>
    <xf numFmtId="0" fontId="3" fillId="0" borderId="0" xfId="0" applyFont="1" applyAlignment="1">
      <alignment horizontal="left" vertical="top" indent="2"/>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9" fillId="0" borderId="0" xfId="0" applyFont="1">
      <alignment vertical="center"/>
    </xf>
    <xf numFmtId="0" fontId="10"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left" vertical="center"/>
    </xf>
    <xf numFmtId="0" fontId="10" fillId="0" borderId="0" xfId="0" applyFont="1" applyAlignment="1">
      <alignment horizontal="center" vertical="center"/>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8" fillId="0" borderId="1" xfId="0" applyFont="1" applyBorder="1" applyAlignment="1">
      <alignment horizontal="center" vertical="top" wrapText="1"/>
    </xf>
    <xf numFmtId="0" fontId="11" fillId="0" borderId="1" xfId="0" applyFont="1" applyBorder="1" applyAlignment="1">
      <alignment horizontal="center" vertical="top" wrapText="1"/>
    </xf>
    <xf numFmtId="0" fontId="19" fillId="0" borderId="1" xfId="0" applyFont="1" applyBorder="1" applyAlignment="1">
      <alignment horizontal="center" vertical="top" wrapText="1"/>
    </xf>
    <xf numFmtId="0" fontId="20" fillId="0" borderId="1" xfId="0" applyFont="1" applyBorder="1" applyAlignment="1">
      <alignment horizontal="center" vertical="top" wrapText="1"/>
    </xf>
    <xf numFmtId="0" fontId="21"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14" fillId="0" borderId="0" xfId="0" applyFont="1" applyAlignment="1">
      <alignment horizontal="center" vertical="center"/>
    </xf>
    <xf numFmtId="0" fontId="0" fillId="0" borderId="0" xfId="0" applyFill="1">
      <alignment vertical="center"/>
    </xf>
    <xf numFmtId="0" fontId="2" fillId="0" borderId="4" xfId="0" applyFont="1" applyFill="1" applyBorder="1" applyAlignment="1">
      <alignment horizontal="center" vertical="center"/>
    </xf>
    <xf numFmtId="0" fontId="23" fillId="0" borderId="5" xfId="0" applyFont="1" applyFill="1" applyBorder="1" applyAlignment="1">
      <alignment horizontal="center" vertical="center"/>
    </xf>
    <xf numFmtId="49" fontId="23" fillId="0" borderId="5" xfId="0" applyNumberFormat="1" applyFont="1" applyFill="1" applyBorder="1" applyAlignment="1">
      <alignment horizontal="center" vertical="center"/>
    </xf>
    <xf numFmtId="0" fontId="23" fillId="0" borderId="5" xfId="0" applyFont="1" applyFill="1" applyBorder="1" applyAlignment="1">
      <alignment horizontal="center" vertical="center" wrapText="1"/>
    </xf>
    <xf numFmtId="0" fontId="23" fillId="0" borderId="5" xfId="0" applyFont="1" applyFill="1" applyBorder="1" applyAlignment="1">
      <alignment horizontal="left" vertical="center"/>
    </xf>
    <xf numFmtId="49" fontId="23" fillId="0" borderId="5" xfId="0" applyNumberFormat="1" applyFont="1" applyFill="1" applyBorder="1" applyAlignment="1">
      <alignment horizontal="left" vertical="center"/>
    </xf>
    <xf numFmtId="0" fontId="23" fillId="0" borderId="5" xfId="0" applyFont="1" applyFill="1" applyBorder="1" applyAlignment="1">
      <alignment horizontal="left" vertical="center" wrapText="1"/>
    </xf>
    <xf numFmtId="0" fontId="23" fillId="0" borderId="6" xfId="0" applyFont="1" applyFill="1" applyBorder="1" applyAlignment="1">
      <alignment horizontal="left" vertical="center"/>
    </xf>
    <xf numFmtId="0" fontId="23" fillId="0" borderId="7" xfId="0" applyFont="1" applyFill="1" applyBorder="1" applyAlignment="1">
      <alignment horizontal="left" vertical="center"/>
    </xf>
    <xf numFmtId="0" fontId="24" fillId="0" borderId="0" xfId="0" applyFont="1" applyBorder="1" applyAlignment="1">
      <alignment horizontal="center" vertical="center"/>
    </xf>
    <xf numFmtId="0" fontId="25" fillId="0" borderId="1" xfId="0" applyFont="1" applyBorder="1" applyAlignment="1">
      <alignment horizontal="center" vertical="center" wrapText="1"/>
    </xf>
    <xf numFmtId="0" fontId="25" fillId="0" borderId="1" xfId="0" applyFont="1" applyBorder="1" applyAlignment="1">
      <alignment horizontal="left" vertical="center" wrapText="1"/>
    </xf>
    <xf numFmtId="0" fontId="26" fillId="0" borderId="0" xfId="0" applyFont="1" applyBorder="1" applyAlignment="1">
      <alignment horizontal="justify" vertical="center"/>
    </xf>
    <xf numFmtId="0" fontId="26" fillId="0" borderId="0" xfId="0" applyFont="1" applyBorder="1" applyAlignment="1">
      <alignment horizontal="center" vertical="center" indent="15"/>
    </xf>
    <xf numFmtId="0" fontId="27" fillId="0" borderId="0" xfId="0" applyFont="1" applyFill="1" applyAlignment="1">
      <alignment horizontal="center" vertical="center"/>
    </xf>
    <xf numFmtId="0" fontId="25" fillId="0" borderId="2"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3" xfId="0" applyFont="1" applyBorder="1" applyAlignment="1">
      <alignment horizontal="center" vertical="center" wrapText="1"/>
    </xf>
    <xf numFmtId="0" fontId="26" fillId="0" borderId="0" xfId="0" applyFont="1" applyAlignment="1">
      <alignment horizontal="center" vertical="center"/>
    </xf>
    <xf numFmtId="0" fontId="26" fillId="0" borderId="0" xfId="0" applyFont="1" applyAlignment="1">
      <alignment horizontal="justify" vertical="center"/>
    </xf>
    <xf numFmtId="0" fontId="28" fillId="0" borderId="0" xfId="0" applyFont="1" applyAlignment="1">
      <alignment horizontal="center" vertical="center"/>
    </xf>
    <xf numFmtId="0" fontId="25" fillId="0" borderId="1" xfId="0" applyFont="1" applyBorder="1" applyAlignment="1">
      <alignment horizontal="center" vertical="top" wrapText="1"/>
    </xf>
    <xf numFmtId="0" fontId="26" fillId="0" borderId="0" xfId="0" applyFont="1" applyAlignment="1">
      <alignment horizontal="right" vertical="center"/>
    </xf>
    <xf numFmtId="0" fontId="0" fillId="0" borderId="1" xfId="0" applyBorder="1" applyAlignment="1">
      <alignment horizontal="center" vertical="center"/>
    </xf>
    <xf numFmtId="0" fontId="27" fillId="0" borderId="0" xfId="53" applyFont="1" applyAlignment="1">
      <alignment horizontal="center" vertical="center"/>
    </xf>
    <xf numFmtId="0" fontId="29" fillId="0" borderId="0" xfId="53" applyFont="1" applyAlignment="1">
      <alignment horizontal="center" vertical="center"/>
    </xf>
    <xf numFmtId="0" fontId="30" fillId="0" borderId="1" xfId="53" applyFont="1" applyBorder="1" applyAlignment="1">
      <alignment horizontal="center" vertical="center" wrapText="1"/>
    </xf>
    <xf numFmtId="0" fontId="30" fillId="0" borderId="1" xfId="0" applyFont="1" applyBorder="1" applyAlignment="1">
      <alignment horizontal="center" vertical="center" wrapText="1"/>
    </xf>
    <xf numFmtId="0" fontId="31" fillId="0" borderId="1" xfId="53" applyFont="1" applyBorder="1" applyAlignment="1">
      <alignment horizontal="center" vertical="center" wrapText="1"/>
    </xf>
    <xf numFmtId="0" fontId="30" fillId="0" borderId="1" xfId="53" applyFont="1" applyBorder="1" applyAlignment="1">
      <alignment horizontal="left" vertical="center" wrapText="1"/>
    </xf>
    <xf numFmtId="0" fontId="23" fillId="0" borderId="0" xfId="0" applyFont="1">
      <alignment vertical="center"/>
    </xf>
    <xf numFmtId="0" fontId="2" fillId="0" borderId="0" xfId="0" applyFont="1">
      <alignment vertical="center"/>
    </xf>
    <xf numFmtId="0" fontId="27" fillId="0" borderId="0" xfId="54" applyFont="1" applyAlignment="1">
      <alignment horizontal="center" vertical="center"/>
    </xf>
    <xf numFmtId="0" fontId="32" fillId="0" borderId="0" xfId="54" applyFont="1" applyAlignment="1">
      <alignment horizontal="center" vertical="center"/>
    </xf>
    <xf numFmtId="0" fontId="30" fillId="0" borderId="9" xfId="54" applyFont="1" applyBorder="1" applyAlignment="1">
      <alignment horizontal="center" vertical="center"/>
    </xf>
    <xf numFmtId="0" fontId="30" fillId="0" borderId="1" xfId="54" applyFont="1" applyBorder="1" applyAlignment="1">
      <alignment horizontal="center" vertical="center" wrapText="1"/>
    </xf>
    <xf numFmtId="0" fontId="30" fillId="0" borderId="2" xfId="54" applyFont="1" applyBorder="1" applyAlignment="1">
      <alignment horizontal="center" vertical="center" textRotation="255" wrapText="1"/>
    </xf>
    <xf numFmtId="0" fontId="30" fillId="0" borderId="3" xfId="0" applyFont="1" applyBorder="1" applyAlignment="1">
      <alignment horizontal="center" vertical="center" textRotation="255" wrapText="1"/>
    </xf>
    <xf numFmtId="0" fontId="30" fillId="0" borderId="1" xfId="54" applyFont="1" applyBorder="1" applyAlignment="1">
      <alignment horizontal="center" vertical="center" textRotation="255" wrapText="1"/>
    </xf>
    <xf numFmtId="0" fontId="31" fillId="0" borderId="1" xfId="54" applyFont="1" applyBorder="1" applyAlignment="1">
      <alignment horizontal="center" vertical="center" wrapText="1"/>
    </xf>
    <xf numFmtId="0" fontId="30" fillId="0" borderId="1" xfId="54" applyFont="1" applyBorder="1" applyAlignment="1">
      <alignment horizontal="left" vertical="center" wrapText="1"/>
    </xf>
    <xf numFmtId="0" fontId="33" fillId="0" borderId="0" xfId="0" applyFont="1" applyAlignment="1">
      <alignment horizontal="left" vertical="center"/>
    </xf>
    <xf numFmtId="0" fontId="27" fillId="0" borderId="0" xfId="31" applyFont="1" applyAlignment="1">
      <alignment horizontal="center" vertical="center"/>
    </xf>
    <xf numFmtId="0" fontId="32" fillId="0" borderId="0" xfId="31" applyFont="1" applyAlignment="1">
      <alignment horizontal="center" vertical="center"/>
    </xf>
    <xf numFmtId="0" fontId="30" fillId="0" borderId="0" xfId="31" applyFont="1" applyAlignment="1">
      <alignment horizontal="right" vertical="center"/>
    </xf>
    <xf numFmtId="0" fontId="34" fillId="0" borderId="1" xfId="31" applyFont="1" applyBorder="1" applyAlignment="1">
      <alignment horizontal="center" vertical="center" wrapText="1"/>
    </xf>
    <xf numFmtId="0" fontId="34" fillId="0" borderId="1" xfId="0" applyFont="1" applyBorder="1" applyAlignment="1">
      <alignment horizontal="center" vertical="center" wrapText="1"/>
    </xf>
    <xf numFmtId="0" fontId="34" fillId="0" borderId="10" xfId="31" applyFont="1" applyBorder="1" applyAlignment="1">
      <alignment horizontal="center" vertical="center" wrapText="1"/>
    </xf>
    <xf numFmtId="0" fontId="34" fillId="0" borderId="10" xfId="0" applyFont="1" applyBorder="1" applyAlignment="1">
      <alignment horizontal="center" vertical="center" wrapText="1"/>
    </xf>
    <xf numFmtId="0" fontId="35" fillId="0" borderId="1" xfId="31" applyFont="1" applyBorder="1" applyAlignment="1">
      <alignment horizontal="center" vertical="center" wrapText="1"/>
    </xf>
    <xf numFmtId="0" fontId="34" fillId="0" borderId="1" xfId="31" applyFont="1" applyBorder="1" applyAlignment="1">
      <alignment horizontal="right" vertical="center" wrapText="1"/>
    </xf>
    <xf numFmtId="0" fontId="35" fillId="0" borderId="1" xfId="0" applyFont="1" applyBorder="1" applyAlignment="1">
      <alignment horizontal="center" vertical="center" wrapText="1"/>
    </xf>
    <xf numFmtId="0" fontId="36" fillId="0" borderId="1" xfId="31" applyFont="1" applyBorder="1" applyAlignment="1">
      <alignment horizontal="right" vertical="center" wrapText="1"/>
    </xf>
    <xf numFmtId="0" fontId="37" fillId="0" borderId="0" xfId="31" applyAlignment="1">
      <alignment horizontal="justify" vertical="center"/>
    </xf>
    <xf numFmtId="0" fontId="38" fillId="0" borderId="0" xfId="0" applyFont="1" applyAlignment="1">
      <alignment horizontal="left" vertical="top" wrapText="1"/>
    </xf>
    <xf numFmtId="0" fontId="38" fillId="0" borderId="0" xfId="0" applyFont="1" applyAlignment="1">
      <alignment horizontal="left" vertical="top"/>
    </xf>
    <xf numFmtId="0" fontId="34" fillId="0" borderId="1" xfId="31" applyFont="1" applyBorder="1" applyAlignment="1">
      <alignment horizontal="left" vertical="center" wrapText="1"/>
    </xf>
    <xf numFmtId="0" fontId="34" fillId="0" borderId="1" xfId="31" applyFont="1" applyBorder="1" applyAlignment="1">
      <alignment horizontal="right" vertical="top" wrapText="1"/>
    </xf>
    <xf numFmtId="0" fontId="18" fillId="0" borderId="0" xfId="0" applyFont="1">
      <alignment vertical="center"/>
    </xf>
    <xf numFmtId="0" fontId="23" fillId="0" borderId="0" xfId="0" applyFont="1" applyAlignment="1">
      <alignment horizontal="left" vertical="center"/>
    </xf>
    <xf numFmtId="0" fontId="27" fillId="0" borderId="0" xfId="51" applyFont="1" applyAlignment="1">
      <alignment horizontal="center" vertical="center"/>
    </xf>
    <xf numFmtId="0" fontId="30" fillId="0" borderId="9" xfId="51" applyFont="1" applyBorder="1" applyAlignment="1">
      <alignment horizontal="left" vertical="center"/>
    </xf>
    <xf numFmtId="0" fontId="30" fillId="0" borderId="1" xfId="51" applyFont="1" applyBorder="1" applyAlignment="1">
      <alignment horizontal="center" vertical="center" wrapText="1"/>
    </xf>
    <xf numFmtId="0" fontId="30" fillId="0" borderId="2" xfId="51" applyFont="1" applyBorder="1" applyAlignment="1">
      <alignment horizontal="center" vertical="center" textRotation="255" wrapText="1"/>
    </xf>
    <xf numFmtId="0" fontId="30" fillId="0" borderId="8" xfId="0" applyFont="1" applyBorder="1" applyAlignment="1">
      <alignment horizontal="center" vertical="center" textRotation="255" wrapText="1"/>
    </xf>
    <xf numFmtId="0" fontId="39" fillId="0" borderId="1" xfId="51" applyFont="1" applyBorder="1" applyAlignment="1">
      <alignment horizontal="center" vertical="center" wrapText="1"/>
    </xf>
    <xf numFmtId="0" fontId="37" fillId="0" borderId="1" xfId="51" applyBorder="1" applyAlignment="1">
      <alignment horizontal="center" vertical="center" wrapText="1"/>
    </xf>
    <xf numFmtId="0" fontId="37" fillId="0" borderId="1" xfId="51" applyBorder="1" applyAlignment="1">
      <alignment vertical="center" wrapText="1"/>
    </xf>
    <xf numFmtId="0" fontId="40" fillId="0" borderId="0" xfId="0" applyFont="1" applyAlignment="1">
      <alignment horizontal="left" vertical="center"/>
    </xf>
    <xf numFmtId="0" fontId="23" fillId="0" borderId="0" xfId="0" applyFont="1" applyAlignment="1">
      <alignment horizontal="center" vertical="center"/>
    </xf>
    <xf numFmtId="0" fontId="41" fillId="0" borderId="0" xfId="0" applyFont="1" applyAlignment="1">
      <alignment horizontal="left" vertical="top" wrapText="1"/>
    </xf>
    <xf numFmtId="0" fontId="42" fillId="0" borderId="0" xfId="0" applyFont="1" applyAlignment="1">
      <alignment horizontal="left" vertical="top"/>
    </xf>
    <xf numFmtId="0" fontId="30" fillId="0" borderId="0" xfId="51" applyFont="1" applyAlignment="1">
      <alignment horizontal="left" vertical="center"/>
    </xf>
    <xf numFmtId="0" fontId="37" fillId="0" borderId="1" xfId="0" applyFont="1" applyBorder="1" applyAlignment="1">
      <alignment horizontal="center" vertical="center" wrapText="1"/>
    </xf>
    <xf numFmtId="9" fontId="37" fillId="0" borderId="1" xfId="51" applyNumberFormat="1" applyBorder="1" applyAlignment="1">
      <alignment horizontal="center" vertical="center" wrapText="1"/>
    </xf>
    <xf numFmtId="0" fontId="37" fillId="0" borderId="0" xfId="0" applyFont="1" applyAlignment="1">
      <alignment horizontal="center" vertical="center"/>
    </xf>
    <xf numFmtId="0" fontId="30" fillId="0" borderId="9" xfId="51" applyFont="1" applyBorder="1" applyAlignment="1">
      <alignment horizontal="center" vertical="center"/>
    </xf>
    <xf numFmtId="0" fontId="30" fillId="0" borderId="11" xfId="51" applyFont="1" applyBorder="1" applyAlignment="1">
      <alignment horizontal="center" vertical="center" wrapText="1"/>
    </xf>
    <xf numFmtId="0" fontId="30" fillId="0" borderId="11" xfId="0" applyFont="1" applyBorder="1" applyAlignment="1">
      <alignment horizontal="center" vertical="center" wrapText="1"/>
    </xf>
    <xf numFmtId="0" fontId="37" fillId="0" borderId="11" xfId="51" applyBorder="1" applyAlignment="1">
      <alignment horizontal="center" vertical="center" wrapText="1"/>
    </xf>
    <xf numFmtId="0" fontId="43" fillId="0" borderId="0" xfId="52" applyFont="1" applyAlignment="1"/>
    <xf numFmtId="0" fontId="43" fillId="0" borderId="0" xfId="52" applyFont="1" applyFill="1" applyAlignment="1"/>
    <xf numFmtId="0" fontId="44" fillId="0" borderId="0" xfId="52" applyFont="1" applyAlignment="1">
      <alignment horizontal="center" vertical="center"/>
    </xf>
    <xf numFmtId="0" fontId="44" fillId="0" borderId="0" xfId="52" applyFont="1" applyFill="1" applyAlignment="1">
      <alignment horizontal="center" vertical="center"/>
    </xf>
    <xf numFmtId="0" fontId="43" fillId="0" borderId="2" xfId="52" applyFont="1" applyBorder="1" applyAlignment="1">
      <alignment horizontal="center" vertical="center" wrapText="1"/>
    </xf>
    <xf numFmtId="0" fontId="43" fillId="0" borderId="2" xfId="52" applyFont="1" applyFill="1" applyBorder="1" applyAlignment="1">
      <alignment horizontal="center" vertical="center" wrapText="1"/>
    </xf>
    <xf numFmtId="0" fontId="43" fillId="0" borderId="10" xfId="52" applyFont="1" applyBorder="1" applyAlignment="1">
      <alignment horizontal="center" vertical="center" wrapText="1"/>
    </xf>
    <xf numFmtId="0" fontId="43" fillId="0" borderId="12" xfId="52" applyFont="1" applyBorder="1" applyAlignment="1">
      <alignment horizontal="center" vertical="center" wrapText="1"/>
    </xf>
    <xf numFmtId="0" fontId="43" fillId="0" borderId="8" xfId="52" applyFont="1" applyBorder="1" applyAlignment="1">
      <alignment horizontal="center" vertical="center" wrapText="1"/>
    </xf>
    <xf numFmtId="0" fontId="43" fillId="0" borderId="8" xfId="52" applyFont="1" applyFill="1" applyBorder="1" applyAlignment="1">
      <alignment horizontal="center" vertical="center" wrapText="1"/>
    </xf>
    <xf numFmtId="0" fontId="43" fillId="0" borderId="3" xfId="52" applyFont="1" applyBorder="1" applyAlignment="1">
      <alignment horizontal="center" vertical="center" wrapText="1"/>
    </xf>
    <xf numFmtId="0" fontId="43" fillId="0" borderId="3" xfId="52" applyFont="1" applyFill="1" applyBorder="1" applyAlignment="1">
      <alignment horizontal="center" vertical="center" wrapText="1"/>
    </xf>
    <xf numFmtId="0" fontId="43" fillId="0" borderId="1" xfId="52" applyFont="1" applyBorder="1" applyAlignment="1">
      <alignment horizontal="center" vertical="center" wrapText="1"/>
    </xf>
    <xf numFmtId="0" fontId="43" fillId="0" borderId="1" xfId="52" applyFont="1" applyFill="1" applyBorder="1" applyAlignment="1">
      <alignment horizontal="center" vertical="center" wrapText="1"/>
    </xf>
    <xf numFmtId="0" fontId="43" fillId="0" borderId="1" xfId="52" applyFont="1" applyBorder="1">
      <alignment vertical="center"/>
    </xf>
    <xf numFmtId="0" fontId="43" fillId="0" borderId="1" xfId="52" applyFont="1" applyBorder="1" applyAlignment="1">
      <alignment horizontal="center" vertical="center"/>
    </xf>
    <xf numFmtId="0" fontId="43" fillId="0" borderId="1" xfId="52" applyFont="1" applyFill="1" applyBorder="1" applyAlignment="1">
      <alignment horizontal="center" vertical="center"/>
    </xf>
    <xf numFmtId="0" fontId="45" fillId="0" borderId="13" xfId="52" applyFont="1" applyBorder="1" applyAlignment="1">
      <alignment vertical="center" wrapText="1"/>
    </xf>
    <xf numFmtId="0" fontId="45" fillId="0" borderId="13" xfId="52" applyFont="1" applyFill="1" applyBorder="1" applyAlignment="1">
      <alignment vertical="center" wrapText="1"/>
    </xf>
    <xf numFmtId="0" fontId="43" fillId="0" borderId="0" xfId="52" applyFont="1" applyBorder="1" applyAlignment="1"/>
    <xf numFmtId="0" fontId="43" fillId="0" borderId="0" xfId="52" applyFont="1" applyFill="1" applyBorder="1" applyAlignment="1"/>
    <xf numFmtId="0" fontId="46" fillId="0" borderId="0" xfId="52" applyFont="1" applyFill="1" applyBorder="1" applyAlignment="1">
      <alignment vertical="center" wrapText="1"/>
    </xf>
    <xf numFmtId="0" fontId="45" fillId="0" borderId="0" xfId="52" applyFont="1" applyFill="1" applyBorder="1" applyAlignment="1">
      <alignment vertical="center" wrapText="1"/>
    </xf>
    <xf numFmtId="0" fontId="47" fillId="0" borderId="0" xfId="52" applyFont="1" applyFill="1" applyAlignment="1">
      <alignment horizontal="left"/>
    </xf>
    <xf numFmtId="0" fontId="43" fillId="0" borderId="11" xfId="52" applyFont="1" applyBorder="1" applyAlignment="1">
      <alignment horizontal="center" vertical="center" wrapText="1"/>
    </xf>
    <xf numFmtId="0" fontId="43" fillId="0" borderId="10" xfId="52" applyFont="1" applyBorder="1" applyAlignment="1">
      <alignment horizontal="center" vertical="center"/>
    </xf>
    <xf numFmtId="0" fontId="43" fillId="0" borderId="11" xfId="52" applyFont="1" applyBorder="1" applyAlignment="1">
      <alignment horizontal="center" vertical="center"/>
    </xf>
    <xf numFmtId="0" fontId="43" fillId="0" borderId="9" xfId="52" applyFont="1" applyBorder="1" applyAlignment="1"/>
    <xf numFmtId="0" fontId="48" fillId="0" borderId="2" xfId="52" applyFont="1" applyFill="1" applyBorder="1" applyAlignment="1">
      <alignment horizontal="center" vertical="center" wrapText="1"/>
    </xf>
    <xf numFmtId="0" fontId="48" fillId="0" borderId="8" xfId="52" applyFont="1" applyFill="1" applyBorder="1" applyAlignment="1">
      <alignment horizontal="center" vertical="center" wrapText="1"/>
    </xf>
    <xf numFmtId="0" fontId="48" fillId="0" borderId="3" xfId="52" applyFont="1" applyFill="1" applyBorder="1" applyAlignment="1">
      <alignment horizontal="center" vertical="center" wrapText="1"/>
    </xf>
    <xf numFmtId="0" fontId="43" fillId="0" borderId="9" xfId="52" applyFont="1" applyBorder="1" applyAlignment="1">
      <alignment horizontal="right"/>
    </xf>
    <xf numFmtId="0" fontId="23" fillId="0" borderId="0" xfId="0" applyFont="1" applyAlignment="1"/>
    <xf numFmtId="0" fontId="49" fillId="0" borderId="0" xfId="52" applyFont="1" applyAlignment="1">
      <alignment horizontal="center" vertical="center"/>
    </xf>
    <xf numFmtId="0" fontId="49" fillId="0" borderId="0" xfId="52" applyFont="1" applyFill="1" applyAlignment="1">
      <alignment horizontal="center" vertical="center"/>
    </xf>
    <xf numFmtId="0" fontId="43" fillId="0" borderId="13" xfId="52" applyFont="1" applyBorder="1" applyAlignment="1">
      <alignment horizontal="center" vertical="center" wrapText="1"/>
    </xf>
    <xf numFmtId="0" fontId="43" fillId="0" borderId="0" xfId="52" applyFont="1" applyAlignment="1">
      <alignment horizontal="center" vertical="center" wrapText="1"/>
    </xf>
    <xf numFmtId="0" fontId="43" fillId="0" borderId="9" xfId="52" applyFont="1" applyBorder="1" applyAlignment="1">
      <alignment horizontal="center" vertical="center" wrapText="1"/>
    </xf>
    <xf numFmtId="0" fontId="48" fillId="0" borderId="1" xfId="52" applyFont="1" applyFill="1" applyBorder="1" applyAlignment="1">
      <alignment horizontal="center" vertical="center" wrapText="1"/>
    </xf>
    <xf numFmtId="0" fontId="48" fillId="0" borderId="1" xfId="52" applyFont="1" applyFill="1" applyBorder="1" applyAlignment="1">
      <alignment horizontal="center" vertical="center"/>
    </xf>
    <xf numFmtId="0" fontId="43" fillId="0" borderId="1" xfId="52" applyFont="1" applyFill="1" applyBorder="1" applyAlignment="1"/>
    <xf numFmtId="0" fontId="50" fillId="0" borderId="1" xfId="0" applyFont="1" applyFill="1" applyBorder="1" applyAlignment="1"/>
    <xf numFmtId="0" fontId="51" fillId="0" borderId="1" xfId="52" applyFont="1" applyFill="1" applyBorder="1" applyAlignment="1">
      <alignment horizontal="center" vertical="center" wrapText="1"/>
    </xf>
    <xf numFmtId="0" fontId="45" fillId="0" borderId="13" xfId="52" applyFont="1" applyBorder="1" applyAlignment="1">
      <alignment horizontal="left" vertical="center" wrapText="1"/>
    </xf>
    <xf numFmtId="0" fontId="45" fillId="0" borderId="13" xfId="52" applyFont="1" applyFill="1" applyBorder="1" applyAlignment="1">
      <alignment horizontal="left" vertical="center" wrapText="1"/>
    </xf>
    <xf numFmtId="0" fontId="45" fillId="0" borderId="0" xfId="52" applyFont="1" applyAlignment="1">
      <alignment horizontal="left" vertical="center"/>
    </xf>
    <xf numFmtId="0" fontId="45" fillId="0" borderId="0" xfId="52" applyFont="1" applyAlignment="1">
      <alignment horizontal="left" vertical="center" wrapText="1"/>
    </xf>
    <xf numFmtId="0" fontId="45" fillId="0" borderId="0" xfId="52" applyFont="1" applyFill="1" applyAlignment="1">
      <alignment horizontal="left" vertical="center" wrapText="1"/>
    </xf>
    <xf numFmtId="0" fontId="52" fillId="0" borderId="0" xfId="52" applyFont="1" applyAlignment="1">
      <alignment horizontal="center" vertical="center"/>
    </xf>
    <xf numFmtId="0" fontId="33" fillId="0" borderId="1" xfId="52" applyFont="1" applyBorder="1" applyAlignment="1">
      <alignment horizontal="center" vertical="center"/>
    </xf>
    <xf numFmtId="0" fontId="33" fillId="0" borderId="10" xfId="52" applyFont="1" applyBorder="1" applyAlignment="1">
      <alignment horizontal="center" vertical="center" wrapText="1"/>
    </xf>
    <xf numFmtId="0" fontId="33" fillId="0" borderId="2" xfId="52" applyFont="1" applyBorder="1" applyAlignment="1">
      <alignment horizontal="center" vertical="center" wrapText="1"/>
    </xf>
    <xf numFmtId="0" fontId="33" fillId="0" borderId="1" xfId="52" applyFont="1" applyBorder="1" applyAlignment="1">
      <alignment horizontal="center" vertical="center" wrapText="1"/>
    </xf>
    <xf numFmtId="0" fontId="33" fillId="0" borderId="8" xfId="52" applyFont="1" applyBorder="1" applyAlignment="1">
      <alignment horizontal="center" vertical="center" wrapText="1"/>
    </xf>
    <xf numFmtId="0" fontId="33" fillId="0" borderId="3" xfId="52" applyFont="1" applyBorder="1" applyAlignment="1">
      <alignment horizontal="center" vertical="center" wrapText="1"/>
    </xf>
    <xf numFmtId="0" fontId="53" fillId="0" borderId="1" xfId="52" applyFont="1" applyFill="1" applyBorder="1" applyAlignment="1">
      <alignment horizontal="center" vertical="center" wrapText="1"/>
    </xf>
    <xf numFmtId="0" fontId="23" fillId="0" borderId="1" xfId="52" applyFont="1" applyBorder="1">
      <alignment vertical="center"/>
    </xf>
    <xf numFmtId="0" fontId="23" fillId="0" borderId="1" xfId="0" applyFont="1" applyFill="1" applyBorder="1" applyAlignment="1"/>
    <xf numFmtId="0" fontId="33" fillId="0" borderId="12" xfId="52" applyFont="1" applyBorder="1" applyAlignment="1">
      <alignment horizontal="center" vertical="center" wrapText="1"/>
    </xf>
    <xf numFmtId="0" fontId="33" fillId="0" borderId="11" xfId="52" applyFont="1" applyBorder="1" applyAlignment="1">
      <alignment horizontal="center" vertical="center" wrapText="1"/>
    </xf>
    <xf numFmtId="0" fontId="33" fillId="0" borderId="10" xfId="52" applyFont="1" applyBorder="1" applyAlignment="1">
      <alignment horizontal="center" vertical="center"/>
    </xf>
    <xf numFmtId="0" fontId="33" fillId="0" borderId="12" xfId="52" applyFont="1" applyBorder="1" applyAlignment="1">
      <alignment horizontal="center" vertical="center"/>
    </xf>
    <xf numFmtId="0" fontId="33" fillId="0" borderId="2" xfId="0" applyFont="1" applyBorder="1" applyAlignment="1">
      <alignment horizontal="center" vertical="center"/>
    </xf>
    <xf numFmtId="0" fontId="33" fillId="0" borderId="3" xfId="0" applyFont="1" applyBorder="1" applyAlignment="1">
      <alignment horizontal="center" vertical="center"/>
    </xf>
    <xf numFmtId="0" fontId="43" fillId="0" borderId="0" xfId="52" applyFont="1" applyAlignment="1">
      <alignment vertical="center"/>
    </xf>
    <xf numFmtId="0" fontId="33" fillId="0" borderId="11" xfId="52" applyFont="1" applyBorder="1" applyAlignment="1">
      <alignment horizontal="center" vertical="center"/>
    </xf>
    <xf numFmtId="0" fontId="54" fillId="0" borderId="0" xfId="52" applyFont="1" applyAlignment="1"/>
    <xf numFmtId="0" fontId="23" fillId="0" borderId="0" xfId="0" applyFont="1" applyFill="1">
      <alignment vertical="center"/>
    </xf>
    <xf numFmtId="0" fontId="23" fillId="0" borderId="0" xfId="0" applyFont="1" applyFill="1" applyAlignment="1">
      <alignment horizontal="left" vertical="center"/>
    </xf>
    <xf numFmtId="0" fontId="55" fillId="0" borderId="9" xfId="0" applyFont="1" applyBorder="1" applyAlignment="1">
      <alignment horizontal="center" vertical="center"/>
    </xf>
    <xf numFmtId="0" fontId="55" fillId="0" borderId="9" xfId="0" applyFont="1" applyFill="1" applyBorder="1" applyAlignment="1">
      <alignment horizontal="center" vertical="center"/>
    </xf>
    <xf numFmtId="0" fontId="53" fillId="0" borderId="1" xfId="0" applyFont="1" applyBorder="1" applyAlignment="1">
      <alignment horizontal="center" vertical="center" wrapText="1"/>
    </xf>
    <xf numFmtId="0" fontId="53" fillId="0" borderId="1" xfId="0" applyFont="1" applyBorder="1" applyAlignment="1">
      <alignment horizontal="center" vertical="center"/>
    </xf>
    <xf numFmtId="0" fontId="53" fillId="0" borderId="2" xfId="0" applyFont="1" applyBorder="1" applyAlignment="1">
      <alignment horizontal="center" vertical="center" wrapText="1"/>
    </xf>
    <xf numFmtId="0" fontId="53" fillId="0" borderId="2" xfId="0" applyFont="1" applyFill="1" applyBorder="1" applyAlignment="1">
      <alignment horizontal="center" vertical="center" wrapText="1"/>
    </xf>
    <xf numFmtId="0" fontId="53" fillId="0" borderId="3" xfId="0" applyFont="1" applyBorder="1" applyAlignment="1">
      <alignment horizontal="center" vertical="center" wrapText="1"/>
    </xf>
    <xf numFmtId="0" fontId="53" fillId="0" borderId="3" xfId="0" applyFont="1" applyFill="1" applyBorder="1" applyAlignment="1">
      <alignment horizontal="center" vertical="center" wrapText="1"/>
    </xf>
    <xf numFmtId="0" fontId="23" fillId="0" borderId="1" xfId="0" applyFont="1" applyBorder="1" applyAlignment="1"/>
    <xf numFmtId="0" fontId="33"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Fill="1" applyBorder="1">
      <alignment vertical="center"/>
    </xf>
    <xf numFmtId="0" fontId="23" fillId="0" borderId="0" xfId="0" applyFont="1" applyFill="1" applyAlignment="1"/>
    <xf numFmtId="0" fontId="53" fillId="0" borderId="0" xfId="0" applyFont="1" applyAlignment="1">
      <alignment horizontal="left" vertical="center" wrapText="1"/>
    </xf>
    <xf numFmtId="0" fontId="53" fillId="0" borderId="0" xfId="0" applyFont="1" applyAlignment="1">
      <alignment horizontal="left" vertical="center"/>
    </xf>
    <xf numFmtId="0" fontId="53" fillId="0" borderId="0" xfId="0" applyFont="1" applyAlignment="1">
      <alignment horizontal="left"/>
    </xf>
    <xf numFmtId="0" fontId="53" fillId="0" borderId="0" xfId="0" applyFont="1" applyFill="1" applyAlignment="1">
      <alignment horizontal="left"/>
    </xf>
    <xf numFmtId="0" fontId="53" fillId="0" borderId="0" xfId="0" applyFont="1" applyFill="1" applyAlignment="1">
      <alignment horizontal="left" vertical="center" wrapText="1"/>
    </xf>
    <xf numFmtId="0" fontId="53" fillId="0" borderId="0" xfId="0" applyFont="1" applyFill="1" applyAlignment="1">
      <alignment horizontal="left" vertical="center"/>
    </xf>
    <xf numFmtId="0" fontId="53" fillId="0" borderId="0" xfId="0" applyFont="1" applyAlignment="1"/>
    <xf numFmtId="0" fontId="23" fillId="0" borderId="9" xfId="0" applyFont="1" applyBorder="1">
      <alignment vertical="center"/>
    </xf>
    <xf numFmtId="0" fontId="53" fillId="0" borderId="10" xfId="0" applyFont="1" applyBorder="1" applyAlignment="1">
      <alignment horizontal="center" vertical="center" wrapText="1"/>
    </xf>
    <xf numFmtId="0" fontId="53" fillId="0" borderId="12" xfId="0" applyFont="1" applyBorder="1" applyAlignment="1">
      <alignment horizontal="center" vertical="center" wrapText="1"/>
    </xf>
    <xf numFmtId="0" fontId="23" fillId="0" borderId="0" xfId="0" applyFont="1" applyAlignment="1">
      <alignment horizontal="right" vertical="center"/>
    </xf>
    <xf numFmtId="0" fontId="53" fillId="0" borderId="11" xfId="0" applyFont="1" applyBorder="1" applyAlignment="1">
      <alignment horizontal="center" vertical="center" wrapText="1"/>
    </xf>
    <xf numFmtId="0" fontId="53" fillId="0" borderId="8" xfId="0" applyFont="1" applyBorder="1" applyAlignment="1">
      <alignment horizontal="center" vertical="center" wrapText="1"/>
    </xf>
    <xf numFmtId="0" fontId="23" fillId="0" borderId="2"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48" fillId="0" borderId="0" xfId="52" applyFont="1" applyFill="1" applyAlignment="1"/>
    <xf numFmtId="0" fontId="48" fillId="0" borderId="1" xfId="52" applyFont="1" applyFill="1" applyBorder="1">
      <alignment vertical="center"/>
    </xf>
    <xf numFmtId="0" fontId="48" fillId="0" borderId="2" xfId="52" applyFont="1" applyFill="1" applyBorder="1" applyAlignment="1">
      <alignment horizontal="center" vertical="center"/>
    </xf>
    <xf numFmtId="0" fontId="46" fillId="0" borderId="13" xfId="52" applyFont="1" applyFill="1" applyBorder="1" applyAlignment="1">
      <alignment vertical="center" wrapText="1"/>
    </xf>
    <xf numFmtId="0" fontId="45" fillId="0" borderId="0" xfId="52" applyFont="1" applyFill="1" applyAlignment="1">
      <alignment vertical="center" wrapText="1"/>
    </xf>
    <xf numFmtId="0" fontId="46" fillId="0" borderId="0" xfId="52" applyFont="1" applyFill="1" applyAlignment="1">
      <alignment horizontal="left" vertical="center"/>
    </xf>
    <xf numFmtId="0" fontId="47" fillId="0" borderId="0" xfId="52" applyFont="1" applyFill="1" applyAlignment="1"/>
    <xf numFmtId="0" fontId="48" fillId="0" borderId="9" xfId="52" applyFont="1" applyFill="1" applyBorder="1" applyAlignment="1">
      <alignment horizontal="center"/>
    </xf>
    <xf numFmtId="0" fontId="48" fillId="0" borderId="0" xfId="52" applyFont="1" applyFill="1" applyAlignment="1">
      <alignment horizontal="right"/>
    </xf>
    <xf numFmtId="0" fontId="56" fillId="0" borderId="1" xfId="52" applyFont="1" applyFill="1" applyBorder="1" applyAlignment="1">
      <alignment horizontal="left" vertical="center" wrapText="1"/>
    </xf>
    <xf numFmtId="0" fontId="57" fillId="0" borderId="0" xfId="0" applyFont="1" applyFill="1">
      <alignment vertical="center"/>
    </xf>
    <xf numFmtId="0" fontId="1" fillId="0" borderId="0" xfId="0" applyFont="1" applyFill="1" applyAlignment="1">
      <alignment horizontal="left" vertical="center"/>
    </xf>
    <xf numFmtId="0" fontId="58" fillId="0" borderId="0" xfId="0" applyFont="1" applyFill="1" applyAlignment="1">
      <alignment horizontal="center" vertical="center"/>
    </xf>
    <xf numFmtId="0" fontId="59" fillId="0" borderId="0" xfId="0" applyFont="1" applyFill="1" applyAlignment="1">
      <alignment horizontal="center" vertical="center"/>
    </xf>
    <xf numFmtId="0" fontId="60" fillId="0" borderId="14" xfId="0" applyFont="1" applyFill="1" applyBorder="1" applyAlignment="1">
      <alignment horizontal="center" vertical="center"/>
    </xf>
    <xf numFmtId="0" fontId="60" fillId="0" borderId="13" xfId="0" applyFont="1" applyFill="1" applyBorder="1" applyAlignment="1">
      <alignment horizontal="center" vertical="center"/>
    </xf>
    <xf numFmtId="0" fontId="61" fillId="0" borderId="10" xfId="0" applyFont="1" applyFill="1" applyBorder="1" applyAlignment="1">
      <alignment horizontal="center" vertical="center" wrapText="1" shrinkToFit="1"/>
    </xf>
    <xf numFmtId="0" fontId="61" fillId="0" borderId="12" xfId="0" applyFont="1" applyFill="1" applyBorder="1" applyAlignment="1">
      <alignment horizontal="center" vertical="center" wrapText="1" shrinkToFit="1"/>
    </xf>
    <xf numFmtId="0" fontId="61" fillId="0" borderId="11" xfId="0" applyFont="1" applyFill="1" applyBorder="1" applyAlignment="1">
      <alignment horizontal="center" vertical="center" wrapText="1" shrinkToFit="1"/>
    </xf>
    <xf numFmtId="0" fontId="60" fillId="0" borderId="15" xfId="0" applyFont="1" applyFill="1" applyBorder="1" applyAlignment="1">
      <alignment horizontal="center" vertical="center"/>
    </xf>
    <xf numFmtId="0" fontId="60" fillId="0" borderId="0" xfId="0" applyFont="1" applyFill="1" applyAlignment="1">
      <alignment horizontal="center" vertical="center"/>
    </xf>
    <xf numFmtId="0" fontId="61" fillId="0" borderId="2" xfId="0" applyFont="1" applyFill="1" applyBorder="1" applyAlignment="1">
      <alignment horizontal="center" vertical="center" shrinkToFit="1"/>
    </xf>
    <xf numFmtId="0" fontId="61" fillId="0" borderId="2" xfId="0" applyFont="1" applyFill="1" applyBorder="1" applyAlignment="1">
      <alignment horizontal="center" vertical="center" wrapText="1" shrinkToFit="1"/>
    </xf>
    <xf numFmtId="0" fontId="60" fillId="0" borderId="16" xfId="0" applyFont="1" applyFill="1" applyBorder="1" applyAlignment="1">
      <alignment horizontal="center" vertical="center"/>
    </xf>
    <xf numFmtId="0" fontId="60" fillId="0" borderId="9" xfId="0" applyFont="1" applyFill="1" applyBorder="1" applyAlignment="1">
      <alignment horizontal="center" vertical="center"/>
    </xf>
    <xf numFmtId="0" fontId="61" fillId="0" borderId="3" xfId="0" applyFont="1" applyFill="1" applyBorder="1" applyAlignment="1">
      <alignment horizontal="center" vertical="center" shrinkToFit="1"/>
    </xf>
    <xf numFmtId="0" fontId="61" fillId="0" borderId="3" xfId="0" applyFont="1" applyFill="1" applyBorder="1" applyAlignment="1">
      <alignment horizontal="center" vertical="center" wrapText="1" shrinkToFit="1"/>
    </xf>
    <xf numFmtId="0" fontId="62" fillId="0" borderId="16" xfId="0" applyFont="1" applyFill="1" applyBorder="1" applyAlignment="1">
      <alignment horizontal="center" vertical="center"/>
    </xf>
    <xf numFmtId="0" fontId="42" fillId="0" borderId="1" xfId="0" applyFont="1" applyFill="1" applyBorder="1" applyAlignment="1">
      <alignment horizontal="center" vertical="center" shrinkToFit="1"/>
    </xf>
    <xf numFmtId="176" fontId="63" fillId="0" borderId="1" xfId="0" applyNumberFormat="1" applyFont="1" applyFill="1" applyBorder="1" applyAlignment="1">
      <alignment horizontal="center" vertical="center"/>
    </xf>
    <xf numFmtId="177" fontId="64" fillId="0" borderId="1" xfId="0" applyNumberFormat="1" applyFont="1" applyFill="1" applyBorder="1" applyAlignment="1">
      <alignment horizontal="center" vertical="center" wrapText="1"/>
    </xf>
    <xf numFmtId="178" fontId="65" fillId="0" borderId="1" xfId="0" applyNumberFormat="1" applyFont="1" applyFill="1" applyBorder="1" applyAlignment="1">
      <alignment horizontal="center" vertical="center" wrapText="1"/>
    </xf>
    <xf numFmtId="177" fontId="66" fillId="0" borderId="1" xfId="0" applyNumberFormat="1" applyFont="1" applyFill="1" applyBorder="1" applyAlignment="1">
      <alignment horizontal="center" vertical="center"/>
    </xf>
    <xf numFmtId="179" fontId="67" fillId="0" borderId="1" xfId="0" applyNumberFormat="1" applyFont="1" applyFill="1" applyBorder="1">
      <alignment vertical="center"/>
    </xf>
    <xf numFmtId="178" fontId="68" fillId="0" borderId="1" xfId="0" applyNumberFormat="1" applyFont="1" applyFill="1" applyBorder="1" applyAlignment="1">
      <alignment horizontal="center" vertical="center" wrapText="1"/>
    </xf>
    <xf numFmtId="177" fontId="69" fillId="0" borderId="14" xfId="0" applyNumberFormat="1" applyFont="1" applyFill="1" applyBorder="1" applyAlignment="1">
      <alignment horizontal="center" vertical="center" wrapText="1"/>
    </xf>
    <xf numFmtId="0" fontId="61" fillId="0" borderId="17" xfId="0" applyFont="1" applyFill="1" applyBorder="1" applyAlignment="1">
      <alignment horizontal="center" vertical="center" wrapText="1" shrinkToFit="1"/>
    </xf>
    <xf numFmtId="177" fontId="69" fillId="0" borderId="16" xfId="0" applyNumberFormat="1" applyFont="1" applyFill="1" applyBorder="1" applyAlignment="1">
      <alignment horizontal="center" vertical="center" wrapText="1"/>
    </xf>
    <xf numFmtId="0" fontId="61" fillId="0" borderId="18" xfId="0" applyFont="1" applyFill="1" applyBorder="1" applyAlignment="1">
      <alignment horizontal="center" vertical="center" wrapText="1" shrinkToFit="1"/>
    </xf>
    <xf numFmtId="177" fontId="66" fillId="0" borderId="1" xfId="20" applyNumberFormat="1" applyFont="1" applyFill="1" applyBorder="1" applyAlignment="1">
      <alignment horizontal="center" vertical="center"/>
    </xf>
    <xf numFmtId="178" fontId="66" fillId="0" borderId="1" xfId="20" applyNumberFormat="1" applyFont="1" applyFill="1" applyBorder="1" applyAlignment="1">
      <alignment horizontal="center" vertical="center"/>
    </xf>
    <xf numFmtId="0" fontId="61" fillId="0" borderId="12" xfId="0" applyFont="1" applyFill="1" applyBorder="1" applyAlignment="1">
      <alignment horizontal="center" vertical="center" shrinkToFit="1"/>
    </xf>
    <xf numFmtId="0" fontId="61" fillId="0" borderId="11" xfId="0" applyFont="1" applyFill="1" applyBorder="1" applyAlignment="1">
      <alignment horizontal="center" vertical="center" shrinkToFit="1"/>
    </xf>
    <xf numFmtId="0" fontId="70" fillId="0" borderId="0" xfId="0" applyFont="1" applyFill="1" applyBorder="1" applyAlignment="1">
      <alignment horizontal="center" vertical="center"/>
    </xf>
    <xf numFmtId="0" fontId="71" fillId="0" borderId="0" xfId="0" applyFont="1" applyFill="1" applyBorder="1" applyAlignment="1">
      <alignment horizontal="center" vertical="center"/>
    </xf>
    <xf numFmtId="0" fontId="67"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70" fillId="0" borderId="0" xfId="0" applyFont="1" applyFill="1" applyBorder="1" applyAlignment="1">
      <alignment vertical="center"/>
    </xf>
    <xf numFmtId="0" fontId="72" fillId="0" borderId="1" xfId="0" applyFont="1" applyFill="1" applyBorder="1" applyAlignment="1">
      <alignment horizontal="center" vertical="center"/>
    </xf>
    <xf numFmtId="0" fontId="71" fillId="0" borderId="10" xfId="0" applyFont="1" applyFill="1" applyBorder="1" applyAlignment="1">
      <alignment horizontal="center" vertical="center"/>
    </xf>
    <xf numFmtId="0" fontId="71" fillId="0" borderId="12"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10" xfId="0" applyFont="1" applyFill="1" applyBorder="1" applyAlignment="1">
      <alignment horizontal="center" vertical="center" wrapText="1"/>
    </xf>
    <xf numFmtId="0" fontId="70" fillId="0" borderId="1" xfId="0" applyFont="1" applyFill="1" applyBorder="1" applyAlignment="1">
      <alignment horizontal="center" vertical="center"/>
    </xf>
    <xf numFmtId="0" fontId="70" fillId="0" borderId="1" xfId="0" applyFont="1" applyFill="1" applyBorder="1" applyAlignment="1">
      <alignment horizontal="center" vertical="center" wrapText="1"/>
    </xf>
    <xf numFmtId="176" fontId="73" fillId="2" borderId="1" xfId="0" applyNumberFormat="1" applyFont="1" applyFill="1" applyBorder="1" applyAlignment="1">
      <alignment horizontal="center" vertical="center"/>
    </xf>
    <xf numFmtId="180" fontId="74" fillId="2" borderId="1" xfId="0" applyNumberFormat="1" applyFont="1" applyFill="1" applyBorder="1" applyAlignment="1">
      <alignment horizontal="center" vertical="center" wrapText="1"/>
    </xf>
    <xf numFmtId="176" fontId="73" fillId="2" borderId="1" xfId="0" applyNumberFormat="1" applyFont="1" applyFill="1" applyBorder="1" applyAlignment="1">
      <alignment horizontal="left" vertical="center"/>
    </xf>
    <xf numFmtId="176" fontId="23" fillId="0" borderId="1" xfId="0" applyNumberFormat="1" applyFont="1" applyFill="1" applyBorder="1" applyAlignment="1">
      <alignment horizontal="center" vertical="center"/>
    </xf>
    <xf numFmtId="180" fontId="70" fillId="0" borderId="1" xfId="0" applyNumberFormat="1" applyFont="1" applyFill="1" applyBorder="1" applyAlignment="1">
      <alignment horizontal="center" vertical="center"/>
    </xf>
    <xf numFmtId="180" fontId="72" fillId="2" borderId="1" xfId="0" applyNumberFormat="1" applyFont="1" applyFill="1" applyBorder="1" applyAlignment="1">
      <alignment horizontal="center" vertical="center" wrapText="1"/>
    </xf>
    <xf numFmtId="0" fontId="75" fillId="0" borderId="12" xfId="0" applyFont="1" applyFill="1" applyBorder="1" applyAlignment="1">
      <alignment horizontal="center" vertical="center" wrapText="1"/>
    </xf>
    <xf numFmtId="0" fontId="71" fillId="0" borderId="12" xfId="0" applyFont="1" applyFill="1" applyBorder="1" applyAlignment="1">
      <alignment horizontal="center" vertical="center" wrapText="1"/>
    </xf>
    <xf numFmtId="0" fontId="71" fillId="0" borderId="11" xfId="0" applyFont="1" applyFill="1" applyBorder="1" applyAlignment="1">
      <alignment horizontal="center" vertical="center" wrapText="1"/>
    </xf>
    <xf numFmtId="180" fontId="70" fillId="2" borderId="1" xfId="0" applyNumberFormat="1" applyFont="1" applyFill="1" applyBorder="1" applyAlignment="1">
      <alignment horizontal="center" vertical="center"/>
    </xf>
    <xf numFmtId="180" fontId="72" fillId="0" borderId="1" xfId="0" applyNumberFormat="1" applyFont="1" applyFill="1" applyBorder="1" applyAlignment="1">
      <alignment horizontal="center" vertical="center" wrapText="1"/>
    </xf>
    <xf numFmtId="0" fontId="76" fillId="0" borderId="0" xfId="0" applyFont="1" applyFill="1" applyBorder="1" applyAlignment="1">
      <alignment horizontal="center" vertical="center"/>
    </xf>
    <xf numFmtId="0" fontId="67" fillId="0" borderId="0" xfId="0" applyFont="1" applyFill="1" applyBorder="1" applyAlignment="1">
      <alignment vertical="center"/>
    </xf>
    <xf numFmtId="0" fontId="67" fillId="0" borderId="1" xfId="0" applyFont="1" applyFill="1" applyBorder="1" applyAlignment="1">
      <alignment horizontal="center" vertical="center" wrapText="1"/>
    </xf>
    <xf numFmtId="180" fontId="67" fillId="0" borderId="1" xfId="0" applyNumberFormat="1" applyFont="1" applyFill="1" applyBorder="1" applyAlignment="1">
      <alignment horizontal="center" vertical="center" wrapText="1"/>
    </xf>
    <xf numFmtId="180" fontId="67" fillId="0" borderId="1" xfId="0" applyNumberFormat="1" applyFont="1" applyFill="1" applyBorder="1" applyAlignment="1">
      <alignment horizontal="center" vertical="center"/>
    </xf>
    <xf numFmtId="176" fontId="23" fillId="0" borderId="1" xfId="0" applyNumberFormat="1" applyFont="1" applyFill="1" applyBorder="1" applyAlignment="1">
      <alignment horizontal="center" vertical="center" wrapText="1"/>
    </xf>
    <xf numFmtId="180" fontId="70" fillId="3" borderId="1" xfId="0" applyNumberFormat="1" applyFont="1" applyFill="1" applyBorder="1" applyAlignment="1">
      <alignment horizontal="center" vertical="center"/>
    </xf>
    <xf numFmtId="0" fontId="58" fillId="0" borderId="0" xfId="0" applyFont="1" applyAlignment="1">
      <alignment horizontal="center" vertical="center"/>
    </xf>
    <xf numFmtId="0" fontId="77" fillId="0" borderId="1" xfId="0" applyFont="1" applyBorder="1" applyAlignment="1">
      <alignment horizontal="center" vertical="center"/>
    </xf>
    <xf numFmtId="0" fontId="24" fillId="0" borderId="1" xfId="0" applyFont="1" applyBorder="1" applyAlignment="1">
      <alignment horizontal="center" vertical="center"/>
    </xf>
    <xf numFmtId="0" fontId="78" fillId="0" borderId="1" xfId="0" applyFont="1" applyBorder="1" applyAlignment="1">
      <alignment horizontal="left" vertical="center"/>
    </xf>
    <xf numFmtId="0" fontId="70" fillId="0" borderId="1" xfId="10" applyFont="1" applyBorder="1" applyAlignment="1">
      <alignment horizontal="center" vertical="center"/>
    </xf>
    <xf numFmtId="0" fontId="62" fillId="0" borderId="1" xfId="0" applyFont="1" applyBorder="1" applyAlignment="1">
      <alignment horizontal="left" vertical="center" wrapText="1"/>
    </xf>
    <xf numFmtId="0" fontId="24" fillId="0" borderId="2" xfId="0" applyFont="1" applyBorder="1" applyAlignment="1">
      <alignment horizontal="center" vertical="center" wrapText="1"/>
    </xf>
    <xf numFmtId="0" fontId="78" fillId="0" borderId="1" xfId="0" applyFont="1" applyBorder="1" applyAlignment="1">
      <alignment horizontal="left" vertical="center" wrapText="1"/>
    </xf>
    <xf numFmtId="0" fontId="62" fillId="0" borderId="2" xfId="0" applyFont="1" applyBorder="1" applyAlignment="1">
      <alignment horizontal="left" vertical="center" wrapText="1"/>
    </xf>
    <xf numFmtId="0" fontId="24" fillId="0" borderId="3" xfId="0" applyFont="1" applyBorder="1" applyAlignment="1">
      <alignment horizontal="center" vertical="center" wrapText="1"/>
    </xf>
    <xf numFmtId="0" fontId="62" fillId="0" borderId="8" xfId="0" applyFont="1" applyBorder="1" applyAlignment="1">
      <alignment horizontal="left" vertical="center" wrapText="1"/>
    </xf>
    <xf numFmtId="0" fontId="62" fillId="0" borderId="3" xfId="0" applyFont="1" applyBorder="1" applyAlignment="1">
      <alignment horizontal="left" vertical="center" wrapText="1"/>
    </xf>
    <xf numFmtId="0" fontId="24" fillId="0" borderId="2" xfId="0" applyFont="1" applyBorder="1" applyAlignment="1">
      <alignment horizontal="center" vertical="center"/>
    </xf>
    <xf numFmtId="0" fontId="62" fillId="0" borderId="1" xfId="0" applyFont="1" applyBorder="1" applyAlignment="1">
      <alignment horizontal="center" vertical="center"/>
    </xf>
    <xf numFmtId="0" fontId="24" fillId="0" borderId="8" xfId="0" applyFont="1" applyBorder="1" applyAlignment="1">
      <alignment horizontal="center" vertical="center"/>
    </xf>
    <xf numFmtId="0" fontId="24" fillId="0" borderId="3" xfId="0" applyFont="1" applyBorder="1" applyAlignment="1">
      <alignment horizontal="center" vertical="center"/>
    </xf>
    <xf numFmtId="0" fontId="24" fillId="0" borderId="10" xfId="0" applyFont="1" applyBorder="1" applyAlignment="1">
      <alignment horizontal="center" vertical="center"/>
    </xf>
    <xf numFmtId="0" fontId="79" fillId="0" borderId="1" xfId="10" applyFont="1" applyBorder="1" applyAlignment="1">
      <alignment horizontal="center"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6 3"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常规_Sheet2" xfId="31"/>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_Sheet1" xfId="51"/>
    <cellStyle name="常规 2" xfId="52"/>
    <cellStyle name="常规_Sheet4" xfId="53"/>
    <cellStyle name="常规_Sheet3"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2"/>
  <sheetViews>
    <sheetView tabSelected="1" topLeftCell="B1" workbookViewId="0">
      <selection activeCell="N22" sqref="N22"/>
    </sheetView>
  </sheetViews>
  <sheetFormatPr defaultColWidth="9" defaultRowHeight="14.25" outlineLevelCol="4"/>
  <cols>
    <col min="2" max="2" width="33.1333333333333" customWidth="1"/>
    <col min="3" max="3" width="40.2" customWidth="1"/>
    <col min="4" max="4" width="8.88333333333333" customWidth="1"/>
    <col min="5" max="5" width="20.5" customWidth="1"/>
  </cols>
  <sheetData>
    <row r="1" ht="21" customHeight="1" spans="1:5">
      <c r="A1" s="294" t="s">
        <v>0</v>
      </c>
      <c r="B1" s="294"/>
      <c r="C1" s="294"/>
      <c r="D1" s="294"/>
      <c r="E1" s="294"/>
    </row>
    <row r="2" ht="21" customHeight="1" spans="1:5">
      <c r="A2" s="294"/>
      <c r="B2" s="294"/>
      <c r="C2" s="294"/>
      <c r="D2" s="294"/>
      <c r="E2" s="294"/>
    </row>
    <row r="3" ht="21" customHeight="1" spans="1:5">
      <c r="A3" s="294"/>
      <c r="B3" s="294"/>
      <c r="C3" s="294"/>
      <c r="D3" s="294"/>
      <c r="E3" s="294"/>
    </row>
    <row r="4" ht="18.75" spans="1:5">
      <c r="A4" s="295" t="s">
        <v>1</v>
      </c>
      <c r="B4" s="295" t="s">
        <v>2</v>
      </c>
      <c r="C4" s="295" t="s">
        <v>3</v>
      </c>
      <c r="D4" s="295" t="s">
        <v>4</v>
      </c>
      <c r="E4" s="295" t="s">
        <v>5</v>
      </c>
    </row>
    <row r="5" ht="20.25" spans="1:5">
      <c r="A5" s="296">
        <v>1</v>
      </c>
      <c r="B5" s="296" t="s">
        <v>6</v>
      </c>
      <c r="C5" s="297" t="s">
        <v>7</v>
      </c>
      <c r="D5" s="298" t="s">
        <v>8</v>
      </c>
      <c r="E5" s="299"/>
    </row>
    <row r="6" ht="20.25" spans="1:5">
      <c r="A6" s="296">
        <v>2</v>
      </c>
      <c r="B6" s="296" t="s">
        <v>9</v>
      </c>
      <c r="C6" s="297" t="s">
        <v>10</v>
      </c>
      <c r="D6" s="298" t="s">
        <v>11</v>
      </c>
      <c r="E6" s="299"/>
    </row>
    <row r="7" ht="55" customHeight="1" spans="1:5">
      <c r="A7" s="296">
        <v>3</v>
      </c>
      <c r="B7" s="300" t="s">
        <v>12</v>
      </c>
      <c r="C7" s="301" t="s">
        <v>13</v>
      </c>
      <c r="D7" s="298" t="s">
        <v>14</v>
      </c>
      <c r="E7" s="302" t="s">
        <v>15</v>
      </c>
    </row>
    <row r="8" ht="39" customHeight="1" spans="1:5">
      <c r="A8" s="296">
        <v>4</v>
      </c>
      <c r="B8" s="303"/>
      <c r="C8" s="301" t="s">
        <v>16</v>
      </c>
      <c r="D8" s="298" t="s">
        <v>17</v>
      </c>
      <c r="E8" s="304"/>
    </row>
    <row r="9" ht="39" customHeight="1" spans="1:5">
      <c r="A9" s="296">
        <v>5</v>
      </c>
      <c r="B9" s="300" t="s">
        <v>18</v>
      </c>
      <c r="C9" s="301" t="s">
        <v>13</v>
      </c>
      <c r="D9" s="298" t="s">
        <v>19</v>
      </c>
      <c r="E9" s="304"/>
    </row>
    <row r="10" ht="57.75" customHeight="1" spans="1:5">
      <c r="A10" s="296">
        <v>6</v>
      </c>
      <c r="B10" s="300" t="s">
        <v>20</v>
      </c>
      <c r="C10" s="301" t="s">
        <v>13</v>
      </c>
      <c r="D10" s="298" t="s">
        <v>21</v>
      </c>
      <c r="E10" s="305"/>
    </row>
    <row r="11" ht="20.25" spans="1:5">
      <c r="A11" s="296">
        <v>7</v>
      </c>
      <c r="B11" s="306" t="s">
        <v>22</v>
      </c>
      <c r="C11" s="301" t="s">
        <v>23</v>
      </c>
      <c r="D11" s="298" t="s">
        <v>24</v>
      </c>
      <c r="E11" s="307"/>
    </row>
    <row r="12" ht="20.25" spans="1:5">
      <c r="A12" s="296">
        <v>8</v>
      </c>
      <c r="B12" s="308"/>
      <c r="C12" s="301" t="s">
        <v>25</v>
      </c>
      <c r="D12" s="298" t="s">
        <v>26</v>
      </c>
      <c r="E12" s="307"/>
    </row>
    <row r="13" ht="20.25" spans="1:5">
      <c r="A13" s="296">
        <v>9</v>
      </c>
      <c r="B13" s="308"/>
      <c r="C13" s="301" t="s">
        <v>27</v>
      </c>
      <c r="D13" s="298" t="s">
        <v>28</v>
      </c>
      <c r="E13" s="307"/>
    </row>
    <row r="14" ht="20.25" spans="1:5">
      <c r="A14" s="296">
        <v>10</v>
      </c>
      <c r="B14" s="309"/>
      <c r="C14" s="301" t="s">
        <v>29</v>
      </c>
      <c r="D14" s="298" t="s">
        <v>30</v>
      </c>
      <c r="E14" s="307"/>
    </row>
    <row r="15" ht="20.25" spans="1:5">
      <c r="A15" s="310"/>
      <c r="B15" s="308" t="s">
        <v>31</v>
      </c>
      <c r="C15" s="301" t="s">
        <v>32</v>
      </c>
      <c r="D15" s="298" t="s">
        <v>33</v>
      </c>
      <c r="E15" s="307"/>
    </row>
    <row r="16" ht="20.25" spans="1:5">
      <c r="A16" s="310"/>
      <c r="B16" s="309"/>
      <c r="C16" s="301" t="s">
        <v>34</v>
      </c>
      <c r="D16" s="298" t="s">
        <v>35</v>
      </c>
      <c r="E16" s="307"/>
    </row>
    <row r="17" ht="20.25" spans="1:5">
      <c r="A17" s="310"/>
      <c r="B17" s="296" t="s">
        <v>36</v>
      </c>
      <c r="C17" s="301" t="s">
        <v>37</v>
      </c>
      <c r="D17" s="298" t="s">
        <v>38</v>
      </c>
      <c r="E17" s="307"/>
    </row>
    <row r="18" ht="20.25" spans="1:5">
      <c r="A18" s="310">
        <v>11</v>
      </c>
      <c r="B18" s="296" t="s">
        <v>39</v>
      </c>
      <c r="C18" s="301" t="s">
        <v>40</v>
      </c>
      <c r="D18" s="298" t="s">
        <v>41</v>
      </c>
      <c r="E18" s="307"/>
    </row>
    <row r="19" spans="2:5">
      <c r="B19" s="306" t="s">
        <v>42</v>
      </c>
      <c r="C19" s="301" t="s">
        <v>43</v>
      </c>
      <c r="D19" s="298" t="s">
        <v>44</v>
      </c>
      <c r="E19" s="307"/>
    </row>
    <row r="20" spans="2:5">
      <c r="B20" s="308"/>
      <c r="C20" s="301" t="s">
        <v>45</v>
      </c>
      <c r="D20" s="298" t="s">
        <v>46</v>
      </c>
      <c r="E20" s="307"/>
    </row>
    <row r="21" spans="2:5">
      <c r="B21" s="309"/>
      <c r="C21" s="301" t="s">
        <v>47</v>
      </c>
      <c r="D21" s="298" t="s">
        <v>48</v>
      </c>
      <c r="E21" s="307"/>
    </row>
    <row r="22" ht="20.25" spans="2:5">
      <c r="B22" s="296"/>
      <c r="C22" s="301"/>
      <c r="D22" s="311"/>
      <c r="E22" s="307"/>
    </row>
  </sheetData>
  <mergeCells count="6">
    <mergeCell ref="A1:E1"/>
    <mergeCell ref="B7:B8"/>
    <mergeCell ref="B11:B14"/>
    <mergeCell ref="B15:B16"/>
    <mergeCell ref="B19:B21"/>
    <mergeCell ref="E7:E10"/>
  </mergeCells>
  <hyperlinks>
    <hyperlink ref="D5" location="表1.2021年应完成并上图面积!A1" display="表1"/>
    <hyperlink ref="D6" location="表1.2021年应完成并上图面积!A1" display="表2"/>
    <hyperlink ref="D7" location="表1.2021年应完成并上图面积!A1" display="表3"/>
    <hyperlink ref="D8" location="表1.2021年应完成并上图面积!A1" display="表4"/>
    <hyperlink ref="D9" location="表1.2021年应完成并上图面积!A1" display="表5"/>
    <hyperlink ref="D10" location="表1.2021年应完成并上图面积!A1" display="表6"/>
    <hyperlink ref="D11" location="表1.2021年应完成并上图面积!A1" display="表7"/>
    <hyperlink ref="D12" location="表1.2021年应完成并上图面积!A1" display="表8"/>
    <hyperlink ref="D13" location="表1.2021年应完成并上图面积!A1" display="表9"/>
    <hyperlink ref="D14" location="表1.2021年应完成并上图面积!A1" display="表10"/>
    <hyperlink ref="D18" location="表1.2021年应完成并上图面积!A1" display="表14"/>
    <hyperlink ref="D19" location="表1.2021年应完成并上图面积!A1" display="表15"/>
    <hyperlink ref="D20" location="表1.2021年应完成并上图面积!A1" display="表16"/>
    <hyperlink ref="D21" location="表1.2021年应完成并上图面积!A1" display="表17"/>
    <hyperlink ref="D17" location="表1.2021年应完成并上图面积!A1" display="表13"/>
    <hyperlink ref="D15" location="表1.2021年应完成并上图面积!A1" display="表11"/>
    <hyperlink ref="D16" location="表1.2021年应完成并上图面积!A1" display="表12"/>
  </hyperlinks>
  <pageMargins left="0.7" right="0.7" top="0.75" bottom="0.75" header="0.3" footer="0.3"/>
  <pageSetup paperSize="9" scale="98" fitToHeight="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E13"/>
  <sheetViews>
    <sheetView workbookViewId="0">
      <selection activeCell="AK10" sqref="AK10"/>
    </sheetView>
  </sheetViews>
  <sheetFormatPr defaultColWidth="9" defaultRowHeight="14.25"/>
  <cols>
    <col min="2" max="19" width="3" customWidth="1"/>
    <col min="20" max="20" width="5.1" customWidth="1"/>
    <col min="21" max="21" width="4.2" customWidth="1"/>
    <col min="22" max="24" width="3" customWidth="1"/>
    <col min="25" max="25" width="5" customWidth="1"/>
    <col min="26" max="31" width="3" customWidth="1"/>
  </cols>
  <sheetData>
    <row r="1" spans="1:31">
      <c r="A1" s="1" t="s">
        <v>28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73" customFormat="1" ht="24" spans="1:31">
      <c r="A2" s="74" t="s">
        <v>356</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row>
    <row r="3" s="73" customFormat="1" ht="24" spans="1:31">
      <c r="A3" s="75"/>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row>
    <row r="4" spans="1:31">
      <c r="A4" s="76" t="s">
        <v>357</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row>
    <row r="5" spans="1:31">
      <c r="A5" s="77" t="s">
        <v>334</v>
      </c>
      <c r="B5" s="78" t="s">
        <v>358</v>
      </c>
      <c r="C5" s="77" t="s">
        <v>359</v>
      </c>
      <c r="D5" s="69"/>
      <c r="E5" s="69"/>
      <c r="F5" s="69"/>
      <c r="G5" s="69"/>
      <c r="H5" s="69"/>
      <c r="I5" s="69"/>
      <c r="J5" s="69"/>
      <c r="K5" s="69"/>
      <c r="L5" s="69"/>
      <c r="M5" s="69"/>
      <c r="N5" s="69"/>
      <c r="O5" s="69"/>
      <c r="P5" s="69"/>
      <c r="Q5" s="69"/>
      <c r="R5" s="69"/>
      <c r="S5" s="69"/>
      <c r="T5" s="69"/>
      <c r="U5" s="69"/>
      <c r="V5" s="69"/>
      <c r="W5" s="69"/>
      <c r="X5" s="69"/>
      <c r="Y5" s="69"/>
      <c r="Z5" s="69"/>
      <c r="AA5" s="77" t="s">
        <v>360</v>
      </c>
      <c r="AB5" s="77"/>
      <c r="AC5" s="77"/>
      <c r="AD5" s="77"/>
      <c r="AE5" s="77"/>
    </row>
    <row r="6" ht="228" customHeight="1" spans="1:31">
      <c r="A6" s="69"/>
      <c r="B6" s="79"/>
      <c r="C6" s="77" t="s">
        <v>188</v>
      </c>
      <c r="D6" s="80" t="s">
        <v>361</v>
      </c>
      <c r="E6" s="80" t="s">
        <v>362</v>
      </c>
      <c r="F6" s="80" t="s">
        <v>363</v>
      </c>
      <c r="G6" s="80" t="s">
        <v>364</v>
      </c>
      <c r="H6" s="80" t="s">
        <v>365</v>
      </c>
      <c r="I6" s="80" t="s">
        <v>366</v>
      </c>
      <c r="J6" s="80" t="s">
        <v>367</v>
      </c>
      <c r="K6" s="80" t="s">
        <v>368</v>
      </c>
      <c r="L6" s="80" t="s">
        <v>369</v>
      </c>
      <c r="M6" s="80" t="s">
        <v>370</v>
      </c>
      <c r="N6" s="80" t="s">
        <v>371</v>
      </c>
      <c r="O6" s="80" t="s">
        <v>372</v>
      </c>
      <c r="P6" s="80" t="s">
        <v>373</v>
      </c>
      <c r="Q6" s="80" t="s">
        <v>374</v>
      </c>
      <c r="R6" s="80" t="s">
        <v>375</v>
      </c>
      <c r="S6" s="80" t="s">
        <v>376</v>
      </c>
      <c r="T6" s="80" t="s">
        <v>377</v>
      </c>
      <c r="U6" s="80" t="s">
        <v>378</v>
      </c>
      <c r="V6" s="80" t="s">
        <v>379</v>
      </c>
      <c r="W6" s="80" t="s">
        <v>380</v>
      </c>
      <c r="X6" s="80" t="s">
        <v>381</v>
      </c>
      <c r="Y6" s="80" t="s">
        <v>382</v>
      </c>
      <c r="Z6" s="80" t="s">
        <v>383</v>
      </c>
      <c r="AA6" s="77" t="s">
        <v>188</v>
      </c>
      <c r="AB6" s="80" t="s">
        <v>384</v>
      </c>
      <c r="AC6" s="80" t="s">
        <v>385</v>
      </c>
      <c r="AD6" s="80" t="s">
        <v>386</v>
      </c>
      <c r="AE6" s="80" t="s">
        <v>387</v>
      </c>
    </row>
    <row r="7" ht="25.5" customHeight="1" spans="1:31">
      <c r="A7" s="81" t="s">
        <v>388</v>
      </c>
      <c r="B7" s="82" t="s">
        <v>346</v>
      </c>
      <c r="C7" s="82" t="s">
        <v>346</v>
      </c>
      <c r="D7" s="82" t="s">
        <v>346</v>
      </c>
      <c r="E7" s="82" t="s">
        <v>346</v>
      </c>
      <c r="F7" s="82" t="s">
        <v>346</v>
      </c>
      <c r="G7" s="82" t="s">
        <v>346</v>
      </c>
      <c r="H7" s="82" t="s">
        <v>346</v>
      </c>
      <c r="I7" s="82" t="s">
        <v>346</v>
      </c>
      <c r="J7" s="82" t="s">
        <v>346</v>
      </c>
      <c r="K7" s="82" t="s">
        <v>346</v>
      </c>
      <c r="L7" s="82" t="s">
        <v>346</v>
      </c>
      <c r="M7" s="82" t="s">
        <v>346</v>
      </c>
      <c r="N7" s="82" t="s">
        <v>346</v>
      </c>
      <c r="O7" s="82" t="s">
        <v>346</v>
      </c>
      <c r="P7" s="82" t="s">
        <v>346</v>
      </c>
      <c r="Q7" s="82"/>
      <c r="R7" s="82"/>
      <c r="S7" s="82"/>
      <c r="T7" s="82"/>
      <c r="U7" s="82"/>
      <c r="V7" s="82"/>
      <c r="W7" s="82" t="s">
        <v>346</v>
      </c>
      <c r="X7" s="82" t="s">
        <v>346</v>
      </c>
      <c r="Y7" s="82"/>
      <c r="Z7" s="82" t="s">
        <v>346</v>
      </c>
      <c r="AA7" s="82" t="s">
        <v>346</v>
      </c>
      <c r="AB7" s="82" t="s">
        <v>346</v>
      </c>
      <c r="AC7" s="82" t="s">
        <v>346</v>
      </c>
      <c r="AD7" s="82" t="s">
        <v>346</v>
      </c>
      <c r="AE7" s="82" t="s">
        <v>346</v>
      </c>
    </row>
    <row r="8" ht="25.5" customHeight="1" spans="1:31">
      <c r="A8" s="77" t="s">
        <v>389</v>
      </c>
      <c r="B8" s="82" t="s">
        <v>346</v>
      </c>
      <c r="C8" s="82" t="s">
        <v>346</v>
      </c>
      <c r="D8" s="82" t="s">
        <v>346</v>
      </c>
      <c r="E8" s="82" t="s">
        <v>346</v>
      </c>
      <c r="F8" s="82" t="s">
        <v>346</v>
      </c>
      <c r="G8" s="82" t="s">
        <v>346</v>
      </c>
      <c r="H8" s="82" t="s">
        <v>346</v>
      </c>
      <c r="I8" s="82" t="s">
        <v>346</v>
      </c>
      <c r="J8" s="82" t="s">
        <v>346</v>
      </c>
      <c r="K8" s="82" t="s">
        <v>346</v>
      </c>
      <c r="L8" s="82" t="s">
        <v>346</v>
      </c>
      <c r="M8" s="82" t="s">
        <v>346</v>
      </c>
      <c r="N8" s="82" t="s">
        <v>346</v>
      </c>
      <c r="O8" s="82" t="s">
        <v>346</v>
      </c>
      <c r="P8" s="82" t="s">
        <v>346</v>
      </c>
      <c r="Q8" s="82"/>
      <c r="R8" s="82"/>
      <c r="S8" s="82"/>
      <c r="T8" s="82"/>
      <c r="U8" s="82"/>
      <c r="V8" s="82"/>
      <c r="W8" s="82" t="s">
        <v>346</v>
      </c>
      <c r="X8" s="82" t="s">
        <v>346</v>
      </c>
      <c r="Y8" s="82"/>
      <c r="Z8" s="82" t="s">
        <v>346</v>
      </c>
      <c r="AA8" s="82" t="s">
        <v>346</v>
      </c>
      <c r="AB8" s="82" t="s">
        <v>346</v>
      </c>
      <c r="AC8" s="82" t="s">
        <v>346</v>
      </c>
      <c r="AD8" s="82" t="s">
        <v>346</v>
      </c>
      <c r="AE8" s="82" t="s">
        <v>346</v>
      </c>
    </row>
    <row r="9" ht="25.5" customHeight="1" spans="1:31">
      <c r="A9" s="77" t="s">
        <v>389</v>
      </c>
      <c r="B9" s="82" t="s">
        <v>346</v>
      </c>
      <c r="C9" s="82" t="s">
        <v>346</v>
      </c>
      <c r="D9" s="82" t="s">
        <v>346</v>
      </c>
      <c r="E9" s="82" t="s">
        <v>346</v>
      </c>
      <c r="F9" s="82" t="s">
        <v>346</v>
      </c>
      <c r="G9" s="82" t="s">
        <v>346</v>
      </c>
      <c r="H9" s="82" t="s">
        <v>346</v>
      </c>
      <c r="I9" s="82" t="s">
        <v>346</v>
      </c>
      <c r="J9" s="82" t="s">
        <v>346</v>
      </c>
      <c r="K9" s="82" t="s">
        <v>346</v>
      </c>
      <c r="L9" s="82" t="s">
        <v>346</v>
      </c>
      <c r="M9" s="82" t="s">
        <v>346</v>
      </c>
      <c r="N9" s="82" t="s">
        <v>346</v>
      </c>
      <c r="O9" s="82" t="s">
        <v>346</v>
      </c>
      <c r="P9" s="82" t="s">
        <v>346</v>
      </c>
      <c r="Q9" s="82"/>
      <c r="R9" s="82"/>
      <c r="S9" s="82"/>
      <c r="T9" s="82"/>
      <c r="U9" s="82"/>
      <c r="V9" s="82"/>
      <c r="W9" s="82" t="s">
        <v>346</v>
      </c>
      <c r="X9" s="82" t="s">
        <v>346</v>
      </c>
      <c r="Y9" s="82"/>
      <c r="Z9" s="82" t="s">
        <v>346</v>
      </c>
      <c r="AA9" s="82" t="s">
        <v>346</v>
      </c>
      <c r="AB9" s="82" t="s">
        <v>346</v>
      </c>
      <c r="AC9" s="82" t="s">
        <v>346</v>
      </c>
      <c r="AD9" s="82" t="s">
        <v>346</v>
      </c>
      <c r="AE9" s="82" t="s">
        <v>346</v>
      </c>
    </row>
    <row r="10" spans="1:31">
      <c r="A10" s="72"/>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row>
    <row r="11" spans="1:31">
      <c r="A11" s="83" t="s">
        <v>390</v>
      </c>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row>
    <row r="12" spans="1:31">
      <c r="A12" s="72"/>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row>
    <row r="13" spans="1:31">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row>
  </sheetData>
  <mergeCells count="7">
    <mergeCell ref="A2:AE2"/>
    <mergeCell ref="A4:AE4"/>
    <mergeCell ref="C5:Z5"/>
    <mergeCell ref="AA5:AE5"/>
    <mergeCell ref="A11:AE11"/>
    <mergeCell ref="A5:A6"/>
    <mergeCell ref="B5:B6"/>
  </mergeCells>
  <pageMargins left="0.75" right="0.75" top="1" bottom="1" header="0.5" footer="0.5"/>
  <pageSetup paperSize="9" scale="93"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Q26" sqref="Q26"/>
    </sheetView>
  </sheetViews>
  <sheetFormatPr defaultColWidth="9" defaultRowHeight="14.25" outlineLevelCol="7"/>
  <cols>
    <col min="5" max="5" width="10.4" customWidth="1"/>
    <col min="6" max="6" width="11.2" customWidth="1"/>
    <col min="7" max="7" width="11.8" customWidth="1"/>
    <col min="8" max="8" width="9.6" customWidth="1"/>
  </cols>
  <sheetData>
    <row r="1" spans="1:8">
      <c r="A1" s="1" t="s">
        <v>30</v>
      </c>
      <c r="B1" s="1"/>
      <c r="C1" s="1"/>
      <c r="D1" s="1"/>
      <c r="E1" s="1"/>
      <c r="F1" s="1"/>
      <c r="G1" s="1"/>
      <c r="H1" s="1"/>
    </row>
    <row r="2" ht="22.5" spans="1:8">
      <c r="A2" s="66" t="s">
        <v>29</v>
      </c>
      <c r="B2" s="66"/>
      <c r="C2" s="66"/>
      <c r="D2" s="66"/>
      <c r="E2" s="66"/>
      <c r="F2" s="66"/>
      <c r="G2" s="66"/>
      <c r="H2" s="66"/>
    </row>
    <row r="3" ht="20.25" spans="1:8">
      <c r="A3" s="67"/>
      <c r="B3" s="67"/>
      <c r="C3" s="67"/>
      <c r="D3" s="67"/>
      <c r="E3" s="67"/>
      <c r="F3" s="67"/>
      <c r="G3" s="67"/>
      <c r="H3" s="67"/>
    </row>
    <row r="4" spans="1:8">
      <c r="A4" s="68" t="s">
        <v>334</v>
      </c>
      <c r="B4" s="68" t="s">
        <v>391</v>
      </c>
      <c r="C4" s="68" t="s">
        <v>392</v>
      </c>
      <c r="D4" s="69"/>
      <c r="E4" s="69"/>
      <c r="F4" s="69"/>
      <c r="G4" s="68" t="s">
        <v>393</v>
      </c>
      <c r="H4" s="68" t="s">
        <v>394</v>
      </c>
    </row>
    <row r="5" ht="38.25" spans="1:8">
      <c r="A5" s="69"/>
      <c r="B5" s="69"/>
      <c r="C5" s="68" t="s">
        <v>188</v>
      </c>
      <c r="D5" s="68" t="s">
        <v>395</v>
      </c>
      <c r="E5" s="68" t="s">
        <v>396</v>
      </c>
      <c r="F5" s="68" t="s">
        <v>397</v>
      </c>
      <c r="G5" s="69"/>
      <c r="H5" s="69"/>
    </row>
    <row r="6" ht="31.5" customHeight="1" spans="1:8">
      <c r="A6" s="70" t="s">
        <v>398</v>
      </c>
      <c r="B6" s="68"/>
      <c r="C6" s="68"/>
      <c r="D6" s="68"/>
      <c r="E6" s="68"/>
      <c r="F6" s="68"/>
      <c r="G6" s="68"/>
      <c r="H6" s="71"/>
    </row>
    <row r="7" ht="31.5" customHeight="1" spans="1:8">
      <c r="A7" s="68" t="s">
        <v>399</v>
      </c>
      <c r="B7" s="68"/>
      <c r="C7" s="68"/>
      <c r="D7" s="68"/>
      <c r="E7" s="68"/>
      <c r="F7" s="68"/>
      <c r="G7" s="68"/>
      <c r="H7" s="68"/>
    </row>
    <row r="8" ht="31.5" customHeight="1" spans="1:8">
      <c r="A8" s="68" t="s">
        <v>399</v>
      </c>
      <c r="B8" s="68"/>
      <c r="C8" s="68"/>
      <c r="D8" s="68"/>
      <c r="E8" s="68"/>
      <c r="F8" s="68"/>
      <c r="G8" s="68"/>
      <c r="H8" s="71"/>
    </row>
    <row r="9" ht="31.5" customHeight="1" spans="1:8">
      <c r="A9" s="68"/>
      <c r="B9" s="68"/>
      <c r="C9" s="68"/>
      <c r="D9" s="68"/>
      <c r="E9" s="68"/>
      <c r="F9" s="68"/>
      <c r="G9" s="68"/>
      <c r="H9" s="71"/>
    </row>
    <row r="10" ht="31.5" customHeight="1" spans="1:8">
      <c r="A10" s="68"/>
      <c r="B10" s="68"/>
      <c r="C10" s="68"/>
      <c r="D10" s="68"/>
      <c r="E10" s="68"/>
      <c r="F10" s="68"/>
      <c r="G10" s="68"/>
      <c r="H10" s="71"/>
    </row>
    <row r="11" ht="31.5" customHeight="1" spans="1:8">
      <c r="A11" s="68"/>
      <c r="B11" s="68"/>
      <c r="C11" s="68"/>
      <c r="D11" s="68"/>
      <c r="E11" s="68"/>
      <c r="F11" s="68"/>
      <c r="G11" s="68"/>
      <c r="H11" s="71"/>
    </row>
    <row r="12" spans="1:8">
      <c r="A12" s="72"/>
      <c r="B12" s="72"/>
      <c r="C12" s="72"/>
      <c r="D12" s="72"/>
      <c r="E12" s="72"/>
      <c r="F12" s="72"/>
      <c r="G12" s="72"/>
      <c r="H12" s="72"/>
    </row>
  </sheetData>
  <mergeCells count="6">
    <mergeCell ref="A2:H2"/>
    <mergeCell ref="C4:F4"/>
    <mergeCell ref="A4:A5"/>
    <mergeCell ref="B4:B5"/>
    <mergeCell ref="G4:G5"/>
    <mergeCell ref="H4:H5"/>
  </mergeCells>
  <pageMargins left="0.75" right="0.75" top="1" bottom="1" header="0.5" footer="0.5"/>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0"/>
  <sheetViews>
    <sheetView workbookViewId="0">
      <selection activeCell="M32" sqref="M32"/>
    </sheetView>
  </sheetViews>
  <sheetFormatPr defaultColWidth="9" defaultRowHeight="14.25"/>
  <cols>
    <col min="12" max="12" width="11.25" customWidth="1"/>
  </cols>
  <sheetData>
    <row r="1" customHeight="1" spans="1:1">
      <c r="A1" s="1" t="s">
        <v>33</v>
      </c>
    </row>
    <row r="2" ht="30" customHeight="1" spans="1:17">
      <c r="A2" s="56" t="s">
        <v>400</v>
      </c>
      <c r="B2" s="56"/>
      <c r="C2" s="56"/>
      <c r="D2" s="56"/>
      <c r="E2" s="56"/>
      <c r="F2" s="56"/>
      <c r="G2" s="56"/>
      <c r="H2" s="56"/>
      <c r="I2" s="56"/>
      <c r="J2" s="56"/>
      <c r="K2" s="56"/>
      <c r="L2" s="56"/>
      <c r="M2" s="56"/>
      <c r="N2" s="56"/>
      <c r="O2" s="56"/>
      <c r="P2" s="56"/>
      <c r="Q2" s="56"/>
    </row>
    <row r="3" spans="16:17">
      <c r="P3" s="62" t="s">
        <v>401</v>
      </c>
      <c r="Q3" s="62"/>
    </row>
    <row r="4" ht="30" customHeight="1" spans="1:17">
      <c r="A4" s="52" t="s">
        <v>402</v>
      </c>
      <c r="B4" s="57" t="s">
        <v>403</v>
      </c>
      <c r="C4" s="57" t="s">
        <v>404</v>
      </c>
      <c r="D4" s="52" t="s">
        <v>405</v>
      </c>
      <c r="E4" s="52" t="s">
        <v>406</v>
      </c>
      <c r="F4" s="52"/>
      <c r="G4" s="52"/>
      <c r="H4" s="52"/>
      <c r="I4" s="52"/>
      <c r="J4" s="52"/>
      <c r="K4" s="52"/>
      <c r="L4" s="52"/>
      <c r="M4" s="57" t="s">
        <v>407</v>
      </c>
      <c r="N4" s="57" t="s">
        <v>209</v>
      </c>
      <c r="O4" s="57" t="s">
        <v>210</v>
      </c>
      <c r="P4" s="57" t="s">
        <v>408</v>
      </c>
      <c r="Q4" s="57" t="s">
        <v>409</v>
      </c>
    </row>
    <row r="5" spans="1:17">
      <c r="A5" s="52"/>
      <c r="B5" s="58"/>
      <c r="C5" s="58"/>
      <c r="D5" s="52"/>
      <c r="E5" s="52"/>
      <c r="F5" s="52"/>
      <c r="G5" s="52"/>
      <c r="H5" s="52"/>
      <c r="I5" s="52"/>
      <c r="J5" s="52"/>
      <c r="K5" s="52"/>
      <c r="L5" s="52"/>
      <c r="M5" s="58"/>
      <c r="N5" s="58"/>
      <c r="O5" s="58"/>
      <c r="P5" s="58"/>
      <c r="Q5" s="58"/>
    </row>
    <row r="6" spans="1:17">
      <c r="A6" s="52"/>
      <c r="B6" s="58"/>
      <c r="C6" s="58"/>
      <c r="D6" s="52"/>
      <c r="E6" s="57" t="s">
        <v>410</v>
      </c>
      <c r="F6" s="52" t="s">
        <v>411</v>
      </c>
      <c r="G6" s="57" t="s">
        <v>412</v>
      </c>
      <c r="H6" s="57" t="s">
        <v>413</v>
      </c>
      <c r="I6" s="52" t="s">
        <v>283</v>
      </c>
      <c r="J6" s="57" t="s">
        <v>414</v>
      </c>
      <c r="K6" s="57" t="s">
        <v>415</v>
      </c>
      <c r="L6" s="52" t="s">
        <v>416</v>
      </c>
      <c r="M6" s="58"/>
      <c r="N6" s="58"/>
      <c r="O6" s="58"/>
      <c r="P6" s="58"/>
      <c r="Q6" s="58"/>
    </row>
    <row r="7" spans="1:17">
      <c r="A7" s="52"/>
      <c r="B7" s="59"/>
      <c r="C7" s="59"/>
      <c r="D7" s="52"/>
      <c r="E7" s="59"/>
      <c r="F7" s="52"/>
      <c r="G7" s="59"/>
      <c r="H7" s="59"/>
      <c r="I7" s="52"/>
      <c r="J7" s="59"/>
      <c r="K7" s="59"/>
      <c r="L7" s="52"/>
      <c r="M7" s="59"/>
      <c r="N7" s="59"/>
      <c r="O7" s="59"/>
      <c r="P7" s="59"/>
      <c r="Q7" s="59"/>
    </row>
    <row r="8" spans="1:17">
      <c r="A8" s="52"/>
      <c r="B8" s="52"/>
      <c r="C8" s="52"/>
      <c r="D8" s="52"/>
      <c r="E8" s="52"/>
      <c r="F8" s="52"/>
      <c r="G8" s="52"/>
      <c r="H8" s="52"/>
      <c r="I8" s="63"/>
      <c r="J8" s="63"/>
      <c r="K8" s="63"/>
      <c r="L8" s="52"/>
      <c r="M8" s="52"/>
      <c r="N8" s="52"/>
      <c r="O8" s="52"/>
      <c r="P8" s="52"/>
      <c r="Q8" s="52"/>
    </row>
    <row r="9" spans="1:17">
      <c r="A9" s="52"/>
      <c r="B9" s="52"/>
      <c r="C9" s="52"/>
      <c r="D9" s="52"/>
      <c r="E9" s="52"/>
      <c r="F9" s="52"/>
      <c r="G9" s="52"/>
      <c r="H9" s="52"/>
      <c r="I9" s="63"/>
      <c r="J9" s="63"/>
      <c r="K9" s="63"/>
      <c r="L9" s="52"/>
      <c r="M9" s="52"/>
      <c r="N9" s="52"/>
      <c r="O9" s="52"/>
      <c r="P9" s="52"/>
      <c r="Q9" s="52"/>
    </row>
    <row r="10" spans="1:17">
      <c r="A10" s="52"/>
      <c r="B10" s="52"/>
      <c r="C10" s="52"/>
      <c r="D10" s="52"/>
      <c r="E10" s="52"/>
      <c r="F10" s="52"/>
      <c r="G10" s="52"/>
      <c r="H10" s="52"/>
      <c r="I10" s="63"/>
      <c r="J10" s="63"/>
      <c r="K10" s="63"/>
      <c r="L10" s="52"/>
      <c r="M10" s="52"/>
      <c r="N10" s="52"/>
      <c r="O10" s="52"/>
      <c r="P10" s="52"/>
      <c r="Q10" s="52"/>
    </row>
    <row r="11" spans="1:17">
      <c r="A11" s="52"/>
      <c r="B11" s="52"/>
      <c r="C11" s="52"/>
      <c r="D11" s="52"/>
      <c r="E11" s="52"/>
      <c r="F11" s="52"/>
      <c r="G11" s="52"/>
      <c r="H11" s="52"/>
      <c r="I11" s="63"/>
      <c r="J11" s="63"/>
      <c r="K11" s="63"/>
      <c r="L11" s="52"/>
      <c r="M11" s="52"/>
      <c r="N11" s="52"/>
      <c r="O11" s="52"/>
      <c r="P11" s="52"/>
      <c r="Q11" s="52"/>
    </row>
    <row r="12" spans="1:17">
      <c r="A12" s="52"/>
      <c r="B12" s="52"/>
      <c r="C12" s="52"/>
      <c r="D12" s="52"/>
      <c r="E12" s="52"/>
      <c r="F12" s="52"/>
      <c r="G12" s="52"/>
      <c r="H12" s="52"/>
      <c r="I12" s="63"/>
      <c r="J12" s="63"/>
      <c r="K12" s="63"/>
      <c r="L12" s="52"/>
      <c r="M12" s="52"/>
      <c r="N12" s="52"/>
      <c r="O12" s="52"/>
      <c r="P12" s="52"/>
      <c r="Q12" s="52"/>
    </row>
    <row r="13" spans="1:17">
      <c r="A13" s="52"/>
      <c r="B13" s="52"/>
      <c r="C13" s="52"/>
      <c r="D13" s="52"/>
      <c r="E13" s="52"/>
      <c r="F13" s="52"/>
      <c r="G13" s="52"/>
      <c r="H13" s="52"/>
      <c r="I13" s="63"/>
      <c r="J13" s="63"/>
      <c r="K13" s="63"/>
      <c r="L13" s="52"/>
      <c r="M13" s="52"/>
      <c r="N13" s="52"/>
      <c r="O13" s="52"/>
      <c r="P13" s="52"/>
      <c r="Q13" s="52"/>
    </row>
    <row r="14" spans="1:17">
      <c r="A14" s="52"/>
      <c r="B14" s="52"/>
      <c r="C14" s="52"/>
      <c r="D14" s="52"/>
      <c r="E14" s="52"/>
      <c r="F14" s="52"/>
      <c r="G14" s="52"/>
      <c r="H14" s="52"/>
      <c r="I14" s="63"/>
      <c r="J14" s="63"/>
      <c r="K14" s="63"/>
      <c r="L14" s="52"/>
      <c r="M14" s="52"/>
      <c r="N14" s="52"/>
      <c r="O14" s="52"/>
      <c r="P14" s="52"/>
      <c r="Q14" s="52"/>
    </row>
    <row r="15" spans="1:17">
      <c r="A15" s="52"/>
      <c r="B15" s="52"/>
      <c r="C15" s="52"/>
      <c r="D15" s="52"/>
      <c r="E15" s="52"/>
      <c r="F15" s="52"/>
      <c r="G15" s="52"/>
      <c r="H15" s="52"/>
      <c r="I15" s="63"/>
      <c r="J15" s="63"/>
      <c r="K15" s="63"/>
      <c r="L15" s="52"/>
      <c r="M15" s="52"/>
      <c r="N15" s="52"/>
      <c r="O15" s="52"/>
      <c r="P15" s="52"/>
      <c r="Q15" s="52"/>
    </row>
    <row r="16" spans="1:17">
      <c r="A16" s="52"/>
      <c r="B16" s="52"/>
      <c r="C16" s="52"/>
      <c r="D16" s="52"/>
      <c r="E16" s="52"/>
      <c r="F16" s="52"/>
      <c r="G16" s="52"/>
      <c r="H16" s="52"/>
      <c r="I16" s="63"/>
      <c r="J16" s="63"/>
      <c r="K16" s="63"/>
      <c r="L16" s="52"/>
      <c r="M16" s="52"/>
      <c r="N16" s="52"/>
      <c r="O16" s="52"/>
      <c r="P16" s="52"/>
      <c r="Q16" s="52"/>
    </row>
    <row r="17" spans="1:17">
      <c r="A17" s="52"/>
      <c r="B17" s="52"/>
      <c r="C17" s="52"/>
      <c r="D17" s="52"/>
      <c r="E17" s="52"/>
      <c r="F17" s="52"/>
      <c r="G17" s="52"/>
      <c r="H17" s="52"/>
      <c r="I17" s="63"/>
      <c r="J17" s="63"/>
      <c r="K17" s="63"/>
      <c r="L17" s="52"/>
      <c r="M17" s="52"/>
      <c r="N17" s="52"/>
      <c r="O17" s="52"/>
      <c r="P17" s="52"/>
      <c r="Q17" s="52"/>
    </row>
    <row r="18" spans="1:17">
      <c r="A18" s="52"/>
      <c r="B18" s="52"/>
      <c r="C18" s="52"/>
      <c r="D18" s="52"/>
      <c r="E18" s="52"/>
      <c r="F18" s="52"/>
      <c r="G18" s="52"/>
      <c r="H18" s="52"/>
      <c r="I18" s="63"/>
      <c r="J18" s="63"/>
      <c r="K18" s="63"/>
      <c r="L18" s="52"/>
      <c r="M18" s="52"/>
      <c r="N18" s="52"/>
      <c r="O18" s="52"/>
      <c r="P18" s="52"/>
      <c r="Q18" s="65"/>
    </row>
    <row r="20" spans="1:17">
      <c r="A20" s="60" t="s">
        <v>417</v>
      </c>
      <c r="B20" s="61"/>
      <c r="O20" s="64" t="s">
        <v>418</v>
      </c>
      <c r="P20" s="64"/>
      <c r="Q20" s="64"/>
    </row>
  </sheetData>
  <mergeCells count="22">
    <mergeCell ref="A2:Q2"/>
    <mergeCell ref="P3:Q3"/>
    <mergeCell ref="A20:B20"/>
    <mergeCell ref="O20:Q20"/>
    <mergeCell ref="A4:A7"/>
    <mergeCell ref="B4:B7"/>
    <mergeCell ref="C4:C7"/>
    <mergeCell ref="D4:D7"/>
    <mergeCell ref="E6:E7"/>
    <mergeCell ref="F6:F7"/>
    <mergeCell ref="G6:G7"/>
    <mergeCell ref="H6:H7"/>
    <mergeCell ref="I6:I7"/>
    <mergeCell ref="J6:J7"/>
    <mergeCell ref="K6:K7"/>
    <mergeCell ref="L6:L7"/>
    <mergeCell ref="M4:M7"/>
    <mergeCell ref="N4:N7"/>
    <mergeCell ref="O4:O7"/>
    <mergeCell ref="P4:P7"/>
    <mergeCell ref="Q4:Q7"/>
    <mergeCell ref="E4:L5"/>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workbookViewId="0">
      <selection activeCell="L26" sqref="L26"/>
    </sheetView>
  </sheetViews>
  <sheetFormatPr defaultColWidth="9" defaultRowHeight="14.25"/>
  <cols>
    <col min="1" max="1" width="12.625" customWidth="1"/>
    <col min="2" max="2" width="11.375" customWidth="1"/>
    <col min="3" max="3" width="14.5" customWidth="1"/>
    <col min="4" max="6" width="8.625" customWidth="1"/>
    <col min="7" max="7" width="11.75" customWidth="1"/>
    <col min="8" max="8" width="11.25" customWidth="1"/>
    <col min="9" max="9" width="22.125" customWidth="1"/>
  </cols>
  <sheetData>
    <row r="1" spans="1:1">
      <c r="A1" s="1" t="s">
        <v>35</v>
      </c>
    </row>
    <row r="3" ht="20.25" spans="1:9">
      <c r="A3" s="51" t="s">
        <v>419</v>
      </c>
      <c r="B3" s="51"/>
      <c r="C3" s="51"/>
      <c r="D3" s="51"/>
      <c r="E3" s="51"/>
      <c r="F3" s="51"/>
      <c r="G3" s="51"/>
      <c r="H3" s="51"/>
      <c r="I3" s="51"/>
    </row>
    <row r="4" spans="1:9">
      <c r="A4" s="11"/>
      <c r="B4" s="11"/>
      <c r="C4" s="11"/>
      <c r="D4" s="11"/>
      <c r="E4" s="11"/>
      <c r="F4" s="11"/>
      <c r="G4" s="11"/>
      <c r="H4" s="11"/>
      <c r="I4" s="55" t="s">
        <v>309</v>
      </c>
    </row>
    <row r="5" ht="28.5" spans="1:9">
      <c r="A5" s="52" t="s">
        <v>420</v>
      </c>
      <c r="B5" s="52" t="s">
        <v>421</v>
      </c>
      <c r="C5" s="52" t="s">
        <v>422</v>
      </c>
      <c r="D5" s="52" t="s">
        <v>423</v>
      </c>
      <c r="E5" s="52" t="s">
        <v>209</v>
      </c>
      <c r="F5" s="52" t="s">
        <v>210</v>
      </c>
      <c r="G5" s="52" t="s">
        <v>424</v>
      </c>
      <c r="H5" s="52" t="s">
        <v>425</v>
      </c>
      <c r="I5" s="52" t="s">
        <v>426</v>
      </c>
    </row>
    <row r="6" spans="1:9">
      <c r="A6" s="52"/>
      <c r="B6" s="52"/>
      <c r="C6" s="52"/>
      <c r="D6" s="52"/>
      <c r="E6" s="52"/>
      <c r="F6" s="52"/>
      <c r="G6" s="52"/>
      <c r="H6" s="52"/>
      <c r="I6" s="52"/>
    </row>
    <row r="7" spans="1:9">
      <c r="A7" s="52"/>
      <c r="B7" s="53"/>
      <c r="C7" s="52"/>
      <c r="D7" s="52"/>
      <c r="E7" s="52"/>
      <c r="F7" s="52"/>
      <c r="G7" s="52"/>
      <c r="H7" s="52"/>
      <c r="I7" s="52"/>
    </row>
    <row r="8" spans="1:9">
      <c r="A8" s="52"/>
      <c r="B8" s="53"/>
      <c r="C8" s="52"/>
      <c r="D8" s="52"/>
      <c r="E8" s="52"/>
      <c r="F8" s="52"/>
      <c r="G8" s="52"/>
      <c r="H8" s="52"/>
      <c r="I8" s="52"/>
    </row>
    <row r="9" spans="1:9">
      <c r="A9" s="52"/>
      <c r="B9" s="53"/>
      <c r="C9" s="52"/>
      <c r="D9" s="52"/>
      <c r="E9" s="52"/>
      <c r="F9" s="52"/>
      <c r="G9" s="52"/>
      <c r="H9" s="52"/>
      <c r="I9" s="52"/>
    </row>
    <row r="10" spans="1:9">
      <c r="A10" s="52"/>
      <c r="B10" s="53"/>
      <c r="C10" s="52"/>
      <c r="D10" s="52"/>
      <c r="E10" s="52"/>
      <c r="F10" s="52"/>
      <c r="G10" s="52"/>
      <c r="H10" s="52"/>
      <c r="I10" s="52"/>
    </row>
    <row r="11" ht="15" spans="1:9">
      <c r="A11" s="54" t="s">
        <v>427</v>
      </c>
      <c r="B11" s="11"/>
      <c r="C11" s="11"/>
      <c r="D11" s="11"/>
      <c r="E11" s="11"/>
      <c r="F11" s="11"/>
      <c r="G11" s="11"/>
      <c r="H11" s="11"/>
      <c r="I11" s="11" t="s">
        <v>428</v>
      </c>
    </row>
  </sheetData>
  <mergeCells count="1">
    <mergeCell ref="A3:I3"/>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
  <sheetViews>
    <sheetView workbookViewId="0">
      <selection activeCell="J28" sqref="J28"/>
    </sheetView>
  </sheetViews>
  <sheetFormatPr defaultColWidth="9" defaultRowHeight="14.25" outlineLevelCol="5"/>
  <cols>
    <col min="1" max="1" width="14.625" style="41" customWidth="1"/>
    <col min="2" max="2" width="19.25" style="41" customWidth="1"/>
    <col min="3" max="3" width="11" style="41" customWidth="1"/>
    <col min="4" max="4" width="10.875" style="41" customWidth="1"/>
    <col min="5" max="5" width="13.25" style="41" customWidth="1"/>
    <col min="6" max="6" width="43.625" style="41" customWidth="1"/>
    <col min="7" max="16384" width="9" style="41"/>
  </cols>
  <sheetData>
    <row r="1" ht="18" customHeight="1" spans="1:1">
      <c r="A1" s="1" t="s">
        <v>38</v>
      </c>
    </row>
    <row r="2" ht="24" spans="1:6">
      <c r="A2" s="42" t="s">
        <v>37</v>
      </c>
      <c r="B2" s="42"/>
      <c r="C2" s="42"/>
      <c r="D2" s="42"/>
      <c r="E2" s="42"/>
      <c r="F2" s="42"/>
    </row>
    <row r="3" spans="1:6">
      <c r="A3" s="43" t="s">
        <v>429</v>
      </c>
      <c r="B3" s="43" t="s">
        <v>430</v>
      </c>
      <c r="C3" s="43" t="s">
        <v>431</v>
      </c>
      <c r="D3" s="44" t="s">
        <v>432</v>
      </c>
      <c r="E3" s="43" t="s">
        <v>433</v>
      </c>
      <c r="F3" s="45" t="s">
        <v>434</v>
      </c>
    </row>
    <row r="4" spans="1:6">
      <c r="A4" s="46" t="s">
        <v>435</v>
      </c>
      <c r="B4" s="46" t="s">
        <v>436</v>
      </c>
      <c r="C4" s="43" t="s">
        <v>437</v>
      </c>
      <c r="D4" s="47" t="s">
        <v>438</v>
      </c>
      <c r="E4" s="43" t="s">
        <v>439</v>
      </c>
      <c r="F4" s="48" t="s">
        <v>440</v>
      </c>
    </row>
    <row r="5" spans="1:6">
      <c r="A5" s="46" t="s">
        <v>441</v>
      </c>
      <c r="B5" s="46" t="s">
        <v>402</v>
      </c>
      <c r="C5" s="43" t="s">
        <v>437</v>
      </c>
      <c r="D5" s="47" t="s">
        <v>442</v>
      </c>
      <c r="E5" s="43" t="s">
        <v>439</v>
      </c>
      <c r="F5" s="48" t="s">
        <v>443</v>
      </c>
    </row>
    <row r="6" spans="1:6">
      <c r="A6" s="46" t="s">
        <v>444</v>
      </c>
      <c r="B6" s="46" t="s">
        <v>445</v>
      </c>
      <c r="C6" s="43" t="s">
        <v>437</v>
      </c>
      <c r="D6" s="47" t="s">
        <v>446</v>
      </c>
      <c r="E6" s="43" t="s">
        <v>439</v>
      </c>
      <c r="F6" s="48" t="s">
        <v>447</v>
      </c>
    </row>
    <row r="7" spans="1:6">
      <c r="A7" s="46" t="s">
        <v>448</v>
      </c>
      <c r="B7" s="46" t="s">
        <v>449</v>
      </c>
      <c r="C7" s="43" t="s">
        <v>437</v>
      </c>
      <c r="D7" s="47" t="s">
        <v>450</v>
      </c>
      <c r="E7" s="43" t="s">
        <v>439</v>
      </c>
      <c r="F7" s="48" t="s">
        <v>451</v>
      </c>
    </row>
    <row r="8" spans="1:6">
      <c r="A8" s="46" t="s">
        <v>452</v>
      </c>
      <c r="B8" s="46" t="s">
        <v>453</v>
      </c>
      <c r="C8" s="43" t="s">
        <v>437</v>
      </c>
      <c r="D8" s="47" t="s">
        <v>438</v>
      </c>
      <c r="E8" s="43" t="s">
        <v>439</v>
      </c>
      <c r="F8" s="48" t="s">
        <v>454</v>
      </c>
    </row>
    <row r="9" spans="1:6">
      <c r="A9" s="46" t="s">
        <v>455</v>
      </c>
      <c r="B9" s="46" t="s">
        <v>456</v>
      </c>
      <c r="C9" s="43" t="s">
        <v>437</v>
      </c>
      <c r="D9" s="47" t="s">
        <v>457</v>
      </c>
      <c r="E9" s="43" t="s">
        <v>439</v>
      </c>
      <c r="F9" s="48" t="s">
        <v>458</v>
      </c>
    </row>
    <row r="10" spans="1:6">
      <c r="A10" s="46" t="s">
        <v>459</v>
      </c>
      <c r="B10" s="46" t="s">
        <v>460</v>
      </c>
      <c r="C10" s="43" t="s">
        <v>461</v>
      </c>
      <c r="D10" s="47" t="s">
        <v>462</v>
      </c>
      <c r="E10" s="43" t="s">
        <v>439</v>
      </c>
      <c r="F10" s="48" t="s">
        <v>463</v>
      </c>
    </row>
    <row r="11" ht="28.5" spans="1:6">
      <c r="A11" s="46" t="s">
        <v>464</v>
      </c>
      <c r="B11" s="46" t="s">
        <v>465</v>
      </c>
      <c r="C11" s="43" t="s">
        <v>437</v>
      </c>
      <c r="D11" s="47" t="s">
        <v>466</v>
      </c>
      <c r="E11" s="43" t="s">
        <v>439</v>
      </c>
      <c r="F11" s="48" t="s">
        <v>467</v>
      </c>
    </row>
    <row r="12" ht="28.5" spans="1:6">
      <c r="A12" s="46" t="s">
        <v>468</v>
      </c>
      <c r="B12" s="46" t="s">
        <v>469</v>
      </c>
      <c r="C12" s="43" t="s">
        <v>437</v>
      </c>
      <c r="D12" s="47" t="s">
        <v>466</v>
      </c>
      <c r="E12" s="43" t="s">
        <v>439</v>
      </c>
      <c r="F12" s="48" t="s">
        <v>470</v>
      </c>
    </row>
    <row r="13" ht="28.5" spans="1:6">
      <c r="A13" s="46" t="s">
        <v>471</v>
      </c>
      <c r="B13" s="46" t="s">
        <v>207</v>
      </c>
      <c r="C13" s="43" t="s">
        <v>437</v>
      </c>
      <c r="D13" s="47" t="s">
        <v>466</v>
      </c>
      <c r="E13" s="43"/>
      <c r="F13" s="48" t="s">
        <v>472</v>
      </c>
    </row>
    <row r="14" ht="28.5" spans="1:6">
      <c r="A14" s="46" t="s">
        <v>473</v>
      </c>
      <c r="B14" s="46" t="s">
        <v>204</v>
      </c>
      <c r="C14" s="43" t="s">
        <v>437</v>
      </c>
      <c r="D14" s="47" t="s">
        <v>466</v>
      </c>
      <c r="E14" s="43" t="s">
        <v>439</v>
      </c>
      <c r="F14" s="48" t="s">
        <v>474</v>
      </c>
    </row>
    <row r="15" ht="28.5" spans="1:6">
      <c r="A15" s="46" t="s">
        <v>475</v>
      </c>
      <c r="B15" s="46" t="s">
        <v>476</v>
      </c>
      <c r="C15" s="43" t="s">
        <v>437</v>
      </c>
      <c r="D15" s="47" t="s">
        <v>477</v>
      </c>
      <c r="E15" s="43" t="s">
        <v>439</v>
      </c>
      <c r="F15" s="48" t="s">
        <v>478</v>
      </c>
    </row>
    <row r="16" spans="1:6">
      <c r="A16" s="46" t="s">
        <v>479</v>
      </c>
      <c r="B16" s="46" t="s">
        <v>5</v>
      </c>
      <c r="C16" s="43" t="s">
        <v>437</v>
      </c>
      <c r="D16" s="47" t="s">
        <v>466</v>
      </c>
      <c r="E16" s="43"/>
      <c r="F16" s="48"/>
    </row>
    <row r="17" ht="42.75" spans="1:6">
      <c r="A17" s="46" t="s">
        <v>480</v>
      </c>
      <c r="B17" s="46" t="s">
        <v>481</v>
      </c>
      <c r="C17" s="43" t="s">
        <v>437</v>
      </c>
      <c r="D17" s="47" t="s">
        <v>482</v>
      </c>
      <c r="E17" s="43" t="s">
        <v>439</v>
      </c>
      <c r="F17" s="48" t="s">
        <v>483</v>
      </c>
    </row>
    <row r="18" ht="28.5" spans="1:6">
      <c r="A18" s="46" t="s">
        <v>484</v>
      </c>
      <c r="B18" s="46" t="s">
        <v>485</v>
      </c>
      <c r="C18" s="43" t="s">
        <v>437</v>
      </c>
      <c r="D18" s="47" t="s">
        <v>486</v>
      </c>
      <c r="E18" s="43"/>
      <c r="F18" s="48" t="s">
        <v>487</v>
      </c>
    </row>
    <row r="19" spans="1:6">
      <c r="A19" s="49" t="s">
        <v>488</v>
      </c>
      <c r="B19" s="50"/>
      <c r="C19" s="50"/>
      <c r="D19" s="50"/>
      <c r="E19" s="50"/>
      <c r="F19" s="50"/>
    </row>
  </sheetData>
  <mergeCells count="2">
    <mergeCell ref="A2:F2"/>
    <mergeCell ref="A19:F19"/>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7"/>
  <sheetViews>
    <sheetView workbookViewId="0">
      <selection activeCell="U13" sqref="U13"/>
    </sheetView>
  </sheetViews>
  <sheetFormatPr defaultColWidth="5" defaultRowHeight="21.6" customHeight="1"/>
  <cols>
    <col min="1" max="1" width="5.5" customWidth="1"/>
    <col min="2" max="2" width="18.8833333333333" customWidth="1"/>
    <col min="3" max="16" width="4.9" customWidth="1"/>
    <col min="17" max="17" width="4.3" customWidth="1"/>
  </cols>
  <sheetData>
    <row r="1" customHeight="1" spans="1:2">
      <c r="A1" s="1" t="s">
        <v>41</v>
      </c>
      <c r="B1" s="1"/>
    </row>
    <row r="2" s="21" customFormat="1" customHeight="1" spans="1:17">
      <c r="A2" s="25" t="s">
        <v>40</v>
      </c>
      <c r="B2" s="25"/>
      <c r="C2" s="25"/>
      <c r="D2" s="25"/>
      <c r="E2" s="25"/>
      <c r="F2" s="25"/>
      <c r="G2" s="25"/>
      <c r="H2" s="25"/>
      <c r="I2" s="25"/>
      <c r="J2" s="25"/>
      <c r="K2" s="25"/>
      <c r="L2" s="25"/>
      <c r="M2" s="25"/>
      <c r="N2" s="25"/>
      <c r="O2" s="25"/>
      <c r="P2" s="25"/>
      <c r="Q2" s="25"/>
    </row>
    <row r="3" customHeight="1" spans="1:17">
      <c r="A3" s="26"/>
      <c r="B3" s="26"/>
      <c r="C3" s="26"/>
      <c r="D3" s="26"/>
      <c r="E3" s="26"/>
      <c r="F3" s="26"/>
      <c r="G3" s="26"/>
      <c r="H3" s="26"/>
      <c r="I3" s="26"/>
      <c r="J3" s="26"/>
      <c r="K3" s="26"/>
      <c r="L3" s="26"/>
      <c r="M3" s="26"/>
      <c r="N3" s="26"/>
      <c r="O3" s="26"/>
      <c r="P3" s="26"/>
      <c r="Q3" s="26"/>
    </row>
    <row r="4" s="22" customFormat="1" customHeight="1" spans="1:17">
      <c r="A4" s="27" t="s">
        <v>489</v>
      </c>
      <c r="B4" s="27"/>
      <c r="C4" s="27"/>
      <c r="D4" s="27"/>
      <c r="E4" s="27"/>
      <c r="F4" s="28" t="s">
        <v>490</v>
      </c>
      <c r="G4" s="28"/>
      <c r="H4" s="28"/>
      <c r="I4" s="28"/>
      <c r="J4" s="40"/>
      <c r="K4" s="40"/>
      <c r="L4" s="40"/>
      <c r="M4" s="28"/>
      <c r="N4" s="28"/>
      <c r="O4" s="28" t="s">
        <v>491</v>
      </c>
      <c r="P4" s="28"/>
      <c r="Q4" s="28"/>
    </row>
    <row r="5" ht="35.1" customHeight="1" spans="1:17">
      <c r="A5" s="29" t="s">
        <v>1</v>
      </c>
      <c r="B5" s="29" t="s">
        <v>492</v>
      </c>
      <c r="C5" s="30" t="s">
        <v>493</v>
      </c>
      <c r="D5" s="30"/>
      <c r="E5" s="30"/>
      <c r="F5" s="30" t="s">
        <v>494</v>
      </c>
      <c r="G5" s="30"/>
      <c r="H5" s="30"/>
      <c r="I5" s="30"/>
      <c r="J5" s="30" t="s">
        <v>495</v>
      </c>
      <c r="K5" s="30"/>
      <c r="L5" s="30"/>
      <c r="M5" s="30" t="s">
        <v>496</v>
      </c>
      <c r="N5" s="30"/>
      <c r="O5" s="30"/>
      <c r="P5" s="30"/>
      <c r="Q5" s="30" t="s">
        <v>497</v>
      </c>
    </row>
    <row r="6" customHeight="1" spans="1:17">
      <c r="A6" s="29"/>
      <c r="B6" s="29"/>
      <c r="C6" s="15" t="s">
        <v>498</v>
      </c>
      <c r="D6" s="15" t="s">
        <v>499</v>
      </c>
      <c r="E6" s="15" t="s">
        <v>500</v>
      </c>
      <c r="F6" s="15" t="s">
        <v>501</v>
      </c>
      <c r="G6" s="15" t="s">
        <v>502</v>
      </c>
      <c r="H6" s="15" t="s">
        <v>503</v>
      </c>
      <c r="I6" s="15" t="s">
        <v>504</v>
      </c>
      <c r="J6" s="15" t="s">
        <v>505</v>
      </c>
      <c r="K6" s="15" t="s">
        <v>506</v>
      </c>
      <c r="L6" s="15" t="s">
        <v>507</v>
      </c>
      <c r="M6" s="15" t="s">
        <v>508</v>
      </c>
      <c r="N6" s="15" t="s">
        <v>509</v>
      </c>
      <c r="O6" s="15" t="s">
        <v>510</v>
      </c>
      <c r="P6" s="15" t="s">
        <v>511</v>
      </c>
      <c r="Q6" s="30"/>
    </row>
    <row r="7" s="23" customFormat="1" ht="30" customHeight="1" spans="1:17">
      <c r="A7" s="31">
        <v>1</v>
      </c>
      <c r="B7" s="32"/>
      <c r="C7" s="33"/>
      <c r="D7" s="33"/>
      <c r="E7" s="33"/>
      <c r="F7" s="33"/>
      <c r="G7" s="33"/>
      <c r="H7" s="33"/>
      <c r="I7" s="33"/>
      <c r="J7" s="33"/>
      <c r="K7" s="33"/>
      <c r="L7" s="33"/>
      <c r="M7" s="33"/>
      <c r="N7" s="33"/>
      <c r="O7" s="33"/>
      <c r="P7" s="33"/>
      <c r="Q7" s="32"/>
    </row>
    <row r="8" s="23" customFormat="1" ht="30" customHeight="1" spans="1:17">
      <c r="A8" s="31">
        <v>2</v>
      </c>
      <c r="B8" s="32"/>
      <c r="C8" s="32"/>
      <c r="D8" s="32"/>
      <c r="E8" s="32"/>
      <c r="F8" s="32"/>
      <c r="G8" s="32"/>
      <c r="H8" s="32"/>
      <c r="I8" s="32"/>
      <c r="J8" s="32"/>
      <c r="K8" s="32"/>
      <c r="L8" s="32"/>
      <c r="M8" s="32"/>
      <c r="N8" s="32"/>
      <c r="O8" s="32"/>
      <c r="P8" s="32"/>
      <c r="Q8" s="32"/>
    </row>
    <row r="9" s="24" customFormat="1" ht="30" customHeight="1" spans="1:17">
      <c r="A9" s="31">
        <v>3</v>
      </c>
      <c r="B9" s="32"/>
      <c r="C9" s="32"/>
      <c r="D9" s="32"/>
      <c r="E9" s="32"/>
      <c r="F9" s="32"/>
      <c r="G9" s="32"/>
      <c r="H9" s="32"/>
      <c r="I9" s="32"/>
      <c r="J9" s="32"/>
      <c r="K9" s="32"/>
      <c r="L9" s="32"/>
      <c r="M9" s="32"/>
      <c r="N9" s="32"/>
      <c r="O9" s="32"/>
      <c r="P9" s="32"/>
      <c r="Q9" s="33"/>
    </row>
    <row r="10" s="23" customFormat="1" ht="30" customHeight="1" spans="1:17">
      <c r="A10" s="31">
        <v>4</v>
      </c>
      <c r="B10" s="32"/>
      <c r="C10" s="33"/>
      <c r="D10" s="33"/>
      <c r="E10" s="33"/>
      <c r="F10" s="33"/>
      <c r="G10" s="33"/>
      <c r="H10" s="33"/>
      <c r="I10" s="33"/>
      <c r="J10" s="33"/>
      <c r="K10" s="33"/>
      <c r="L10" s="33"/>
      <c r="M10" s="33"/>
      <c r="N10" s="33"/>
      <c r="O10" s="33"/>
      <c r="P10" s="33"/>
      <c r="Q10" s="33"/>
    </row>
    <row r="11" s="23" customFormat="1" ht="30" customHeight="1" spans="1:17">
      <c r="A11" s="31">
        <v>5</v>
      </c>
      <c r="B11" s="32"/>
      <c r="C11" s="32"/>
      <c r="D11" s="32"/>
      <c r="E11" s="32"/>
      <c r="F11" s="32"/>
      <c r="G11" s="32"/>
      <c r="H11" s="32"/>
      <c r="I11" s="32"/>
      <c r="J11" s="32"/>
      <c r="K11" s="32"/>
      <c r="L11" s="32"/>
      <c r="M11" s="32"/>
      <c r="N11" s="32"/>
      <c r="O11" s="32"/>
      <c r="P11" s="32"/>
      <c r="Q11" s="32"/>
    </row>
    <row r="12" s="23" customFormat="1" ht="30" customHeight="1" spans="1:17">
      <c r="A12" s="31">
        <v>6</v>
      </c>
      <c r="B12" s="32"/>
      <c r="C12" s="32"/>
      <c r="D12" s="32"/>
      <c r="E12" s="32"/>
      <c r="F12" s="32"/>
      <c r="G12" s="32"/>
      <c r="H12" s="32"/>
      <c r="I12" s="32"/>
      <c r="J12" s="32"/>
      <c r="K12" s="32"/>
      <c r="L12" s="32"/>
      <c r="M12" s="32"/>
      <c r="N12" s="32"/>
      <c r="O12" s="32"/>
      <c r="P12" s="32"/>
      <c r="Q12" s="32"/>
    </row>
    <row r="13" s="23" customFormat="1" ht="30" customHeight="1" spans="1:17">
      <c r="A13" s="31">
        <v>7</v>
      </c>
      <c r="B13" s="34"/>
      <c r="C13" s="35"/>
      <c r="D13" s="35"/>
      <c r="E13" s="35"/>
      <c r="F13" s="35"/>
      <c r="G13" s="35"/>
      <c r="H13" s="35"/>
      <c r="I13" s="35"/>
      <c r="J13" s="35"/>
      <c r="K13" s="35"/>
      <c r="L13" s="35"/>
      <c r="M13" s="35"/>
      <c r="N13" s="35"/>
      <c r="O13" s="35"/>
      <c r="P13" s="35"/>
      <c r="Q13" s="34"/>
    </row>
    <row r="14" s="23" customFormat="1" ht="30" customHeight="1" spans="1:17">
      <c r="A14" s="31">
        <v>8</v>
      </c>
      <c r="B14" s="32"/>
      <c r="C14" s="32"/>
      <c r="D14" s="32"/>
      <c r="E14" s="32"/>
      <c r="F14" s="32"/>
      <c r="G14" s="32"/>
      <c r="H14" s="32"/>
      <c r="I14" s="32"/>
      <c r="J14" s="32"/>
      <c r="K14" s="32"/>
      <c r="L14" s="32"/>
      <c r="M14" s="32"/>
      <c r="N14" s="32"/>
      <c r="O14" s="32"/>
      <c r="P14" s="32"/>
      <c r="Q14" s="32"/>
    </row>
    <row r="15" ht="30" customHeight="1" spans="1:17">
      <c r="A15" s="31">
        <v>9</v>
      </c>
      <c r="B15" s="36"/>
      <c r="C15" s="37"/>
      <c r="D15" s="37"/>
      <c r="E15" s="37"/>
      <c r="F15" s="37"/>
      <c r="G15" s="37"/>
      <c r="H15" s="37"/>
      <c r="I15" s="37"/>
      <c r="J15" s="37"/>
      <c r="K15" s="37"/>
      <c r="L15" s="37"/>
      <c r="M15" s="37"/>
      <c r="N15" s="37"/>
      <c r="O15" s="37"/>
      <c r="P15" s="37"/>
      <c r="Q15" s="32"/>
    </row>
    <row r="16" ht="30" customHeight="1" spans="1:17">
      <c r="A16" s="31">
        <v>10</v>
      </c>
      <c r="B16" s="36"/>
      <c r="C16" s="37"/>
      <c r="D16" s="37"/>
      <c r="E16" s="37"/>
      <c r="F16" s="37"/>
      <c r="G16" s="37"/>
      <c r="H16" s="37"/>
      <c r="I16" s="37"/>
      <c r="J16" s="37"/>
      <c r="K16" s="37"/>
      <c r="L16" s="37"/>
      <c r="M16" s="37"/>
      <c r="N16" s="37"/>
      <c r="O16" s="37"/>
      <c r="P16" s="37"/>
      <c r="Q16" s="39"/>
    </row>
    <row r="17" ht="30" customHeight="1" spans="1:17">
      <c r="A17" s="31">
        <v>11</v>
      </c>
      <c r="B17" s="38"/>
      <c r="C17" s="39"/>
      <c r="D17" s="39"/>
      <c r="E17" s="39"/>
      <c r="F17" s="39"/>
      <c r="G17" s="39"/>
      <c r="H17" s="39"/>
      <c r="I17" s="39"/>
      <c r="J17" s="39"/>
      <c r="K17" s="39"/>
      <c r="L17" s="39"/>
      <c r="M17" s="39"/>
      <c r="N17" s="39"/>
      <c r="O17" s="39"/>
      <c r="P17" s="39"/>
      <c r="Q17" s="32"/>
    </row>
  </sheetData>
  <mergeCells count="12">
    <mergeCell ref="A2:Q2"/>
    <mergeCell ref="A4:E4"/>
    <mergeCell ref="F4:G4"/>
    <mergeCell ref="J4:L4"/>
    <mergeCell ref="O4:P4"/>
    <mergeCell ref="C5:E5"/>
    <mergeCell ref="F5:I5"/>
    <mergeCell ref="J5:L5"/>
    <mergeCell ref="M5:P5"/>
    <mergeCell ref="A5:A6"/>
    <mergeCell ref="B5:B6"/>
    <mergeCell ref="Q5:Q6"/>
  </mergeCells>
  <pageMargins left="0.75" right="0.75" top="1" bottom="1" header="0.5" footer="0.5"/>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2"/>
  <sheetViews>
    <sheetView workbookViewId="0">
      <selection activeCell="P29" sqref="P29"/>
    </sheetView>
  </sheetViews>
  <sheetFormatPr defaultColWidth="8.89166666666667" defaultRowHeight="14.25"/>
  <cols>
    <col min="1" max="1" width="5.5" customWidth="1"/>
    <col min="2" max="2" width="10.375" customWidth="1"/>
    <col min="3" max="3" width="15.25" customWidth="1"/>
    <col min="4" max="4" width="3.875" customWidth="1"/>
    <col min="5" max="5" width="8.75" customWidth="1"/>
    <col min="6" max="6" width="7.125" customWidth="1"/>
    <col min="7" max="10" width="3.875" customWidth="1"/>
    <col min="11" max="11" width="7.125" customWidth="1"/>
    <col min="12" max="12" width="8.75" customWidth="1"/>
    <col min="13" max="13" width="7.125" customWidth="1"/>
    <col min="14" max="14" width="10.375" customWidth="1"/>
    <col min="15" max="15" width="20.25" customWidth="1"/>
    <col min="16" max="16" width="18" customWidth="1"/>
  </cols>
  <sheetData>
    <row r="1" s="11" customFormat="1" spans="1:1">
      <c r="A1" s="1" t="s">
        <v>44</v>
      </c>
    </row>
    <row r="2" ht="24" spans="1:16">
      <c r="A2" s="12" t="s">
        <v>43</v>
      </c>
      <c r="B2" s="12"/>
      <c r="C2" s="12"/>
      <c r="D2" s="12"/>
      <c r="E2" s="12"/>
      <c r="F2" s="12"/>
      <c r="G2" s="12"/>
      <c r="H2" s="12"/>
      <c r="I2" s="12"/>
      <c r="J2" s="12"/>
      <c r="K2" s="12"/>
      <c r="L2" s="12"/>
      <c r="M2" s="12"/>
      <c r="N2" s="12"/>
      <c r="O2" s="12"/>
      <c r="P2" s="12"/>
    </row>
    <row r="3" ht="20.7" customHeight="1" spans="1:16">
      <c r="A3" s="13" t="s">
        <v>512</v>
      </c>
      <c r="B3" s="13"/>
      <c r="C3" s="13"/>
      <c r="D3" s="13"/>
      <c r="E3" s="13"/>
      <c r="F3" s="13"/>
      <c r="G3" s="13"/>
      <c r="H3" s="13"/>
      <c r="I3" s="13"/>
      <c r="J3" s="13"/>
      <c r="K3" s="13"/>
      <c r="L3" s="13"/>
      <c r="M3" s="13"/>
      <c r="N3" s="13"/>
      <c r="O3" s="13"/>
      <c r="P3" s="13"/>
    </row>
    <row r="4" spans="1:16">
      <c r="A4" s="14" t="s">
        <v>513</v>
      </c>
      <c r="B4" s="14" t="s">
        <v>402</v>
      </c>
      <c r="C4" s="15" t="s">
        <v>514</v>
      </c>
      <c r="D4" s="15" t="s">
        <v>268</v>
      </c>
      <c r="E4" s="15" t="s">
        <v>515</v>
      </c>
      <c r="F4" s="15" t="s">
        <v>215</v>
      </c>
      <c r="G4" s="15" t="s">
        <v>214</v>
      </c>
      <c r="H4" s="15" t="s">
        <v>516</v>
      </c>
      <c r="I4" s="15"/>
      <c r="J4" s="15"/>
      <c r="K4" s="19" t="s">
        <v>517</v>
      </c>
      <c r="L4" s="15" t="s">
        <v>518</v>
      </c>
      <c r="M4" s="15" t="s">
        <v>519</v>
      </c>
      <c r="N4" s="15" t="s">
        <v>520</v>
      </c>
      <c r="O4" s="15" t="s">
        <v>521</v>
      </c>
      <c r="P4" s="15" t="s">
        <v>522</v>
      </c>
    </row>
    <row r="5" spans="1:16">
      <c r="A5" s="14"/>
      <c r="B5" s="14"/>
      <c r="C5" s="15"/>
      <c r="D5" s="15"/>
      <c r="E5" s="15"/>
      <c r="F5" s="15"/>
      <c r="G5" s="15"/>
      <c r="H5" s="15" t="s">
        <v>523</v>
      </c>
      <c r="I5" s="15" t="s">
        <v>524</v>
      </c>
      <c r="J5" s="15" t="s">
        <v>297</v>
      </c>
      <c r="K5" s="20"/>
      <c r="L5" s="15"/>
      <c r="M5" s="15"/>
      <c r="N5" s="15"/>
      <c r="O5" s="15"/>
      <c r="P5" s="15"/>
    </row>
    <row r="6" spans="1:16">
      <c r="A6" s="3">
        <v>1</v>
      </c>
      <c r="B6" s="3">
        <v>2</v>
      </c>
      <c r="C6" s="3">
        <v>3</v>
      </c>
      <c r="D6" s="3">
        <v>4</v>
      </c>
      <c r="E6" s="3">
        <v>5</v>
      </c>
      <c r="F6" s="3">
        <v>6</v>
      </c>
      <c r="G6" s="3">
        <v>7</v>
      </c>
      <c r="H6" s="3">
        <v>8</v>
      </c>
      <c r="I6" s="3">
        <v>9</v>
      </c>
      <c r="J6" s="3">
        <v>10</v>
      </c>
      <c r="K6" s="3">
        <v>11</v>
      </c>
      <c r="L6" s="3">
        <v>12</v>
      </c>
      <c r="M6" s="3">
        <v>13</v>
      </c>
      <c r="N6" s="3">
        <v>14</v>
      </c>
      <c r="O6" s="3">
        <v>15</v>
      </c>
      <c r="P6" s="3">
        <v>16</v>
      </c>
    </row>
    <row r="7" ht="19.5" spans="1:16">
      <c r="A7" s="16"/>
      <c r="B7" s="16"/>
      <c r="C7" s="16"/>
      <c r="D7" s="16"/>
      <c r="E7" s="16"/>
      <c r="F7" s="16"/>
      <c r="G7" s="16"/>
      <c r="H7" s="16"/>
      <c r="I7" s="16"/>
      <c r="J7" s="16"/>
      <c r="K7" s="16"/>
      <c r="L7" s="16"/>
      <c r="M7" s="16"/>
      <c r="N7" s="16"/>
      <c r="O7" s="16"/>
      <c r="P7" s="16"/>
    </row>
    <row r="8" ht="19.5" spans="1:16">
      <c r="A8" s="16"/>
      <c r="B8" s="16"/>
      <c r="C8" s="16"/>
      <c r="D8" s="16"/>
      <c r="E8" s="16"/>
      <c r="F8" s="16"/>
      <c r="G8" s="16"/>
      <c r="H8" s="16"/>
      <c r="I8" s="16"/>
      <c r="J8" s="16"/>
      <c r="K8" s="16"/>
      <c r="L8" s="16"/>
      <c r="M8" s="16"/>
      <c r="N8" s="16"/>
      <c r="O8" s="16"/>
      <c r="P8" s="16"/>
    </row>
    <row r="9" ht="19.5" spans="1:16">
      <c r="A9" s="16"/>
      <c r="B9" s="16"/>
      <c r="C9" s="16"/>
      <c r="D9" s="16"/>
      <c r="E9" s="16"/>
      <c r="F9" s="16"/>
      <c r="G9" s="16"/>
      <c r="H9" s="16"/>
      <c r="I9" s="16"/>
      <c r="J9" s="16"/>
      <c r="K9" s="16"/>
      <c r="L9" s="16"/>
      <c r="M9" s="16"/>
      <c r="N9" s="16"/>
      <c r="O9" s="16"/>
      <c r="P9" s="16"/>
    </row>
    <row r="10" ht="19.5" spans="1:16">
      <c r="A10" s="16"/>
      <c r="B10" s="16"/>
      <c r="C10" s="16"/>
      <c r="D10" s="16"/>
      <c r="E10" s="16"/>
      <c r="F10" s="16"/>
      <c r="G10" s="16"/>
      <c r="H10" s="16"/>
      <c r="I10" s="16"/>
      <c r="J10" s="16"/>
      <c r="K10" s="16"/>
      <c r="L10" s="16"/>
      <c r="M10" s="16"/>
      <c r="N10" s="16"/>
      <c r="O10" s="16"/>
      <c r="P10" s="16"/>
    </row>
    <row r="11" ht="19.5" spans="1:16">
      <c r="A11" s="16"/>
      <c r="B11" s="16"/>
      <c r="C11" s="16"/>
      <c r="D11" s="16"/>
      <c r="E11" s="16"/>
      <c r="F11" s="16"/>
      <c r="G11" s="16"/>
      <c r="H11" s="16"/>
      <c r="I11" s="16"/>
      <c r="J11" s="16"/>
      <c r="K11" s="16"/>
      <c r="L11" s="16"/>
      <c r="M11" s="16"/>
      <c r="N11" s="16"/>
      <c r="O11" s="16"/>
      <c r="P11" s="16"/>
    </row>
    <row r="12" ht="19.5" spans="1:16">
      <c r="A12" s="16"/>
      <c r="B12" s="16"/>
      <c r="C12" s="16"/>
      <c r="D12" s="16"/>
      <c r="E12" s="16"/>
      <c r="F12" s="16"/>
      <c r="G12" s="16"/>
      <c r="H12" s="16"/>
      <c r="I12" s="16"/>
      <c r="J12" s="16"/>
      <c r="K12" s="16"/>
      <c r="L12" s="16"/>
      <c r="M12" s="16"/>
      <c r="N12" s="16"/>
      <c r="O12" s="16"/>
      <c r="P12" s="16"/>
    </row>
    <row r="13" ht="19.5" spans="1:16">
      <c r="A13" s="16"/>
      <c r="B13" s="16"/>
      <c r="C13" s="16"/>
      <c r="D13" s="16"/>
      <c r="E13" s="16"/>
      <c r="F13" s="16"/>
      <c r="G13" s="16"/>
      <c r="H13" s="16"/>
      <c r="I13" s="16"/>
      <c r="J13" s="16"/>
      <c r="K13" s="16"/>
      <c r="L13" s="16"/>
      <c r="M13" s="16"/>
      <c r="N13" s="16"/>
      <c r="O13" s="16"/>
      <c r="P13" s="16"/>
    </row>
    <row r="14" ht="19.5" spans="1:16">
      <c r="A14" s="16"/>
      <c r="B14" s="16"/>
      <c r="C14" s="16"/>
      <c r="D14" s="16"/>
      <c r="E14" s="16"/>
      <c r="F14" s="16"/>
      <c r="G14" s="16"/>
      <c r="H14" s="16"/>
      <c r="I14" s="16"/>
      <c r="J14" s="16"/>
      <c r="K14" s="16"/>
      <c r="L14" s="16"/>
      <c r="M14" s="16"/>
      <c r="N14" s="16"/>
      <c r="O14" s="16"/>
      <c r="P14" s="16"/>
    </row>
    <row r="15" ht="19.5" spans="1:16">
      <c r="A15" s="16"/>
      <c r="B15" s="16"/>
      <c r="C15" s="16"/>
      <c r="D15" s="16"/>
      <c r="E15" s="16"/>
      <c r="F15" s="16"/>
      <c r="G15" s="16"/>
      <c r="H15" s="16"/>
      <c r="I15" s="16"/>
      <c r="J15" s="16"/>
      <c r="K15" s="16"/>
      <c r="L15" s="16"/>
      <c r="M15" s="16"/>
      <c r="N15" s="16"/>
      <c r="O15" s="16"/>
      <c r="P15" s="16"/>
    </row>
    <row r="16" ht="19.5" spans="1:16">
      <c r="A16" s="16"/>
      <c r="B16" s="16"/>
      <c r="C16" s="16"/>
      <c r="D16" s="16"/>
      <c r="E16" s="16"/>
      <c r="F16" s="16"/>
      <c r="G16" s="16"/>
      <c r="H16" s="16"/>
      <c r="I16" s="16"/>
      <c r="J16" s="16"/>
      <c r="K16" s="16"/>
      <c r="L16" s="16"/>
      <c r="M16" s="16"/>
      <c r="N16" s="16"/>
      <c r="O16" s="16"/>
      <c r="P16" s="16"/>
    </row>
    <row r="17" ht="19.5" spans="1:16">
      <c r="A17" s="16"/>
      <c r="B17" s="16"/>
      <c r="C17" s="16"/>
      <c r="D17" s="16"/>
      <c r="E17" s="16"/>
      <c r="F17" s="16"/>
      <c r="G17" s="16"/>
      <c r="H17" s="16"/>
      <c r="I17" s="16"/>
      <c r="J17" s="16"/>
      <c r="K17" s="16"/>
      <c r="L17" s="16"/>
      <c r="M17" s="16"/>
      <c r="N17" s="16"/>
      <c r="O17" s="16"/>
      <c r="P17" s="4"/>
    </row>
    <row r="20" spans="1:16">
      <c r="A20" s="17" t="s">
        <v>525</v>
      </c>
      <c r="B20" s="18"/>
      <c r="C20" s="18"/>
      <c r="D20" s="18"/>
      <c r="E20" s="18"/>
      <c r="F20" s="18"/>
      <c r="G20" s="18"/>
      <c r="H20" s="18"/>
      <c r="I20" s="18"/>
      <c r="J20" s="18"/>
      <c r="K20" s="18"/>
      <c r="L20" s="18"/>
      <c r="M20" s="18"/>
      <c r="N20" s="18"/>
      <c r="O20" s="18"/>
      <c r="P20" s="18"/>
    </row>
    <row r="21" spans="1:16">
      <c r="A21" s="18"/>
      <c r="B21" s="18"/>
      <c r="C21" s="18"/>
      <c r="D21" s="18"/>
      <c r="E21" s="18"/>
      <c r="F21" s="18"/>
      <c r="G21" s="18"/>
      <c r="H21" s="18"/>
      <c r="I21" s="18"/>
      <c r="J21" s="18"/>
      <c r="K21" s="18"/>
      <c r="L21" s="18"/>
      <c r="M21" s="18"/>
      <c r="N21" s="18"/>
      <c r="O21" s="18"/>
      <c r="P21" s="18"/>
    </row>
    <row r="22" ht="19" customHeight="1" spans="1:16">
      <c r="A22" s="18"/>
      <c r="B22" s="18"/>
      <c r="C22" s="18"/>
      <c r="D22" s="18"/>
      <c r="E22" s="18"/>
      <c r="F22" s="18"/>
      <c r="G22" s="18"/>
      <c r="H22" s="18"/>
      <c r="I22" s="18"/>
      <c r="J22" s="18"/>
      <c r="K22" s="18"/>
      <c r="L22" s="18"/>
      <c r="M22" s="18"/>
      <c r="N22" s="18"/>
      <c r="O22" s="18"/>
      <c r="P22" s="18"/>
    </row>
  </sheetData>
  <mergeCells count="17">
    <mergeCell ref="A2:P2"/>
    <mergeCell ref="A3:P3"/>
    <mergeCell ref="H4:J4"/>
    <mergeCell ref="A4:A5"/>
    <mergeCell ref="B4:B5"/>
    <mergeCell ref="C4:C5"/>
    <mergeCell ref="D4:D5"/>
    <mergeCell ref="E4:E5"/>
    <mergeCell ref="F4:F5"/>
    <mergeCell ref="G4:G5"/>
    <mergeCell ref="K4:K5"/>
    <mergeCell ref="L4:L5"/>
    <mergeCell ref="M4:M5"/>
    <mergeCell ref="N4:N5"/>
    <mergeCell ref="O4:O5"/>
    <mergeCell ref="P4:P5"/>
    <mergeCell ref="A20:P22"/>
  </mergeCells>
  <printOptions horizontalCentered="1"/>
  <pageMargins left="0.751388888888889" right="0.751388888888889" top="1" bottom="1" header="0.5" footer="0.5"/>
  <pageSetup paperSize="9" scale="90" orientation="landscape" horizont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7"/>
  <sheetViews>
    <sheetView workbookViewId="0">
      <selection activeCell="F25" sqref="F25"/>
    </sheetView>
  </sheetViews>
  <sheetFormatPr defaultColWidth="8.89166666666667" defaultRowHeight="14.25"/>
  <cols>
    <col min="1" max="1" width="5.375" customWidth="1"/>
    <col min="15" max="15" width="10.625" customWidth="1"/>
  </cols>
  <sheetData>
    <row r="1" spans="1:1">
      <c r="A1" s="1" t="s">
        <v>46</v>
      </c>
    </row>
    <row r="2" ht="24" spans="1:15">
      <c r="A2" s="2" t="s">
        <v>45</v>
      </c>
      <c r="B2" s="2"/>
      <c r="C2" s="2"/>
      <c r="D2" s="2"/>
      <c r="E2" s="2"/>
      <c r="F2" s="2"/>
      <c r="G2" s="2"/>
      <c r="H2" s="2"/>
      <c r="I2" s="2"/>
      <c r="J2" s="2"/>
      <c r="K2" s="2"/>
      <c r="L2" s="2"/>
      <c r="M2" s="2"/>
      <c r="N2" s="2"/>
      <c r="O2" s="2"/>
    </row>
    <row r="3" spans="1:15">
      <c r="A3" s="6" t="s">
        <v>526</v>
      </c>
      <c r="B3" s="6"/>
      <c r="C3" s="6"/>
      <c r="D3" s="6"/>
      <c r="E3" s="6"/>
      <c r="F3" s="6"/>
      <c r="G3" s="6"/>
      <c r="H3" s="6"/>
      <c r="I3" s="6"/>
      <c r="J3" s="6"/>
      <c r="K3" s="6"/>
      <c r="L3" s="6"/>
      <c r="M3" s="6"/>
      <c r="N3" s="6"/>
      <c r="O3" s="6"/>
    </row>
    <row r="4" ht="50" customHeight="1" spans="1:15">
      <c r="A4" s="3" t="s">
        <v>1</v>
      </c>
      <c r="B4" s="7" t="s">
        <v>402</v>
      </c>
      <c r="C4" s="3" t="s">
        <v>514</v>
      </c>
      <c r="D4" s="3" t="s">
        <v>268</v>
      </c>
      <c r="E4" s="3" t="s">
        <v>527</v>
      </c>
      <c r="F4" s="3" t="s">
        <v>528</v>
      </c>
      <c r="G4" s="3" t="s">
        <v>518</v>
      </c>
      <c r="H4" s="3" t="s">
        <v>529</v>
      </c>
      <c r="I4" s="3" t="s">
        <v>530</v>
      </c>
      <c r="J4" s="3" t="s">
        <v>531</v>
      </c>
      <c r="K4" s="3" t="s">
        <v>532</v>
      </c>
      <c r="L4" s="3" t="s">
        <v>533</v>
      </c>
      <c r="M4" s="3" t="s">
        <v>534</v>
      </c>
      <c r="N4" s="3" t="s">
        <v>535</v>
      </c>
      <c r="O4" s="3" t="s">
        <v>536</v>
      </c>
    </row>
    <row r="5" spans="1:15">
      <c r="A5" s="3">
        <v>1</v>
      </c>
      <c r="B5" s="3">
        <v>2</v>
      </c>
      <c r="C5" s="3">
        <v>3</v>
      </c>
      <c r="D5" s="3">
        <v>4</v>
      </c>
      <c r="E5" s="3">
        <v>5</v>
      </c>
      <c r="F5" s="3">
        <v>6</v>
      </c>
      <c r="G5" s="3">
        <v>7</v>
      </c>
      <c r="H5" s="3">
        <v>8</v>
      </c>
      <c r="I5" s="3">
        <v>9</v>
      </c>
      <c r="J5" s="3">
        <v>10</v>
      </c>
      <c r="K5" s="3">
        <v>11</v>
      </c>
      <c r="L5" s="3">
        <v>12</v>
      </c>
      <c r="M5" s="3">
        <v>13</v>
      </c>
      <c r="N5" s="3">
        <v>14</v>
      </c>
      <c r="O5" s="3">
        <v>15</v>
      </c>
    </row>
    <row r="6" spans="1:15">
      <c r="A6" s="3"/>
      <c r="B6" s="8"/>
      <c r="C6" s="8"/>
      <c r="D6" s="3"/>
      <c r="E6" s="3"/>
      <c r="F6" s="3"/>
      <c r="G6" s="3"/>
      <c r="H6" s="3"/>
      <c r="I6" s="3"/>
      <c r="J6" s="3"/>
      <c r="K6" s="3"/>
      <c r="L6" s="3"/>
      <c r="M6" s="3"/>
      <c r="N6" s="3"/>
      <c r="O6" s="3"/>
    </row>
    <row r="7" spans="1:15">
      <c r="A7" s="3"/>
      <c r="B7" s="8"/>
      <c r="C7" s="8"/>
      <c r="D7" s="3"/>
      <c r="E7" s="3"/>
      <c r="F7" s="3"/>
      <c r="G7" s="3"/>
      <c r="H7" s="3"/>
      <c r="I7" s="3"/>
      <c r="J7" s="3"/>
      <c r="K7" s="3"/>
      <c r="L7" s="3"/>
      <c r="M7" s="3"/>
      <c r="N7" s="3"/>
      <c r="O7" s="3"/>
    </row>
    <row r="8" spans="1:15">
      <c r="A8" s="3"/>
      <c r="B8" s="8"/>
      <c r="C8" s="8"/>
      <c r="D8" s="3"/>
      <c r="E8" s="3"/>
      <c r="F8" s="3"/>
      <c r="G8" s="3"/>
      <c r="H8" s="3"/>
      <c r="I8" s="3"/>
      <c r="J8" s="3"/>
      <c r="K8" s="3"/>
      <c r="L8" s="3"/>
      <c r="M8" s="3"/>
      <c r="N8" s="3"/>
      <c r="O8" s="3"/>
    </row>
    <row r="9" spans="1:15">
      <c r="A9" s="3"/>
      <c r="B9" s="8"/>
      <c r="C9" s="8"/>
      <c r="D9" s="3"/>
      <c r="E9" s="3"/>
      <c r="F9" s="3"/>
      <c r="G9" s="3"/>
      <c r="H9" s="3"/>
      <c r="I9" s="3"/>
      <c r="J9" s="3"/>
      <c r="K9" s="3"/>
      <c r="L9" s="3"/>
      <c r="M9" s="3"/>
      <c r="N9" s="3"/>
      <c r="O9" s="3"/>
    </row>
    <row r="10" spans="1:15">
      <c r="A10" s="3"/>
      <c r="B10" s="8"/>
      <c r="C10" s="8"/>
      <c r="D10" s="3"/>
      <c r="E10" s="3"/>
      <c r="F10" s="3"/>
      <c r="G10" s="3"/>
      <c r="H10" s="3"/>
      <c r="I10" s="3"/>
      <c r="J10" s="3"/>
      <c r="K10" s="3"/>
      <c r="L10" s="3"/>
      <c r="M10" s="3"/>
      <c r="N10" s="3"/>
      <c r="O10" s="3"/>
    </row>
    <row r="11" spans="1:15">
      <c r="A11" s="3"/>
      <c r="B11" s="8"/>
      <c r="C11" s="8"/>
      <c r="D11" s="3"/>
      <c r="E11" s="3"/>
      <c r="F11" s="3"/>
      <c r="G11" s="3"/>
      <c r="H11" s="3"/>
      <c r="I11" s="3"/>
      <c r="J11" s="3"/>
      <c r="K11" s="3"/>
      <c r="L11" s="3"/>
      <c r="M11" s="3"/>
      <c r="N11" s="3"/>
      <c r="O11" s="3"/>
    </row>
    <row r="12" spans="1:15">
      <c r="A12" s="3"/>
      <c r="B12" s="8"/>
      <c r="C12" s="8"/>
      <c r="D12" s="3"/>
      <c r="E12" s="3"/>
      <c r="F12" s="3"/>
      <c r="G12" s="3"/>
      <c r="H12" s="3"/>
      <c r="I12" s="3"/>
      <c r="J12" s="3"/>
      <c r="K12" s="3"/>
      <c r="L12" s="3"/>
      <c r="M12" s="3"/>
      <c r="N12" s="3"/>
      <c r="O12" s="3"/>
    </row>
    <row r="13" spans="1:15">
      <c r="A13" s="3"/>
      <c r="B13" s="8"/>
      <c r="C13" s="8"/>
      <c r="D13" s="3"/>
      <c r="E13" s="3"/>
      <c r="F13" s="3"/>
      <c r="G13" s="3"/>
      <c r="H13" s="3"/>
      <c r="I13" s="3"/>
      <c r="J13" s="3"/>
      <c r="K13" s="3"/>
      <c r="L13" s="3"/>
      <c r="M13" s="3"/>
      <c r="N13" s="3"/>
      <c r="O13" s="3"/>
    </row>
    <row r="14" spans="1:15">
      <c r="A14" s="3"/>
      <c r="B14" s="8"/>
      <c r="C14" s="8"/>
      <c r="D14" s="3"/>
      <c r="E14" s="3"/>
      <c r="F14" s="3"/>
      <c r="G14" s="3"/>
      <c r="H14" s="3"/>
      <c r="I14" s="3"/>
      <c r="J14" s="3"/>
      <c r="K14" s="3"/>
      <c r="L14" s="3"/>
      <c r="M14" s="3"/>
      <c r="N14" s="3"/>
      <c r="O14" s="4"/>
    </row>
    <row r="16" spans="1:15">
      <c r="A16" s="9" t="s">
        <v>537</v>
      </c>
      <c r="B16" s="10"/>
      <c r="C16" s="10"/>
      <c r="D16" s="10"/>
      <c r="E16" s="10"/>
      <c r="F16" s="10"/>
      <c r="G16" s="10"/>
      <c r="H16" s="10"/>
      <c r="I16" s="10"/>
      <c r="J16" s="10"/>
      <c r="K16" s="10"/>
      <c r="L16" s="10"/>
      <c r="M16" s="10"/>
      <c r="N16" s="10"/>
      <c r="O16" s="10"/>
    </row>
    <row r="17" ht="46" customHeight="1" spans="1:15">
      <c r="A17" s="10"/>
      <c r="B17" s="10"/>
      <c r="C17" s="10"/>
      <c r="D17" s="10"/>
      <c r="E17" s="10"/>
      <c r="F17" s="10"/>
      <c r="G17" s="10"/>
      <c r="H17" s="10"/>
      <c r="I17" s="10"/>
      <c r="J17" s="10"/>
      <c r="K17" s="10"/>
      <c r="L17" s="10"/>
      <c r="M17" s="10"/>
      <c r="N17" s="10"/>
      <c r="O17" s="10"/>
    </row>
  </sheetData>
  <mergeCells count="3">
    <mergeCell ref="A2:O2"/>
    <mergeCell ref="A3:O3"/>
    <mergeCell ref="A16:O17"/>
  </mergeCells>
  <printOptions horizontalCentered="1"/>
  <pageMargins left="0.751388888888889" right="0.751388888888889" top="1" bottom="1" header="0.5" footer="0.5"/>
  <pageSetup paperSize="9" scale="90" orientation="landscape" horizontalDpi="600"/>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3"/>
  <sheetViews>
    <sheetView workbookViewId="0">
      <selection activeCell="O32" sqref="O32"/>
    </sheetView>
  </sheetViews>
  <sheetFormatPr defaultColWidth="8.89166666666667" defaultRowHeight="14.25"/>
  <sheetData>
    <row r="1" ht="14.4" customHeight="1" spans="1:1">
      <c r="A1" s="1" t="s">
        <v>48</v>
      </c>
    </row>
    <row r="2" ht="37" customHeight="1" spans="1:20">
      <c r="A2" s="2" t="s">
        <v>47</v>
      </c>
      <c r="B2" s="2"/>
      <c r="C2" s="2"/>
      <c r="D2" s="2"/>
      <c r="E2" s="2"/>
      <c r="F2" s="2"/>
      <c r="G2" s="2"/>
      <c r="H2" s="2"/>
      <c r="I2" s="2"/>
      <c r="J2" s="2"/>
      <c r="K2" s="2"/>
      <c r="L2" s="2"/>
      <c r="M2" s="2"/>
      <c r="N2" s="2"/>
      <c r="O2" s="2"/>
      <c r="P2" s="2"/>
      <c r="Q2" s="2"/>
      <c r="R2" s="2"/>
      <c r="S2" s="2"/>
      <c r="T2" s="2"/>
    </row>
    <row r="3" spans="1:20">
      <c r="A3" s="3" t="s">
        <v>538</v>
      </c>
      <c r="B3" s="3" t="s">
        <v>539</v>
      </c>
      <c r="C3" s="3" t="s">
        <v>540</v>
      </c>
      <c r="D3" s="3" t="s">
        <v>520</v>
      </c>
      <c r="E3" s="3"/>
      <c r="F3" s="3"/>
      <c r="G3" s="3"/>
      <c r="H3" s="3"/>
      <c r="I3" s="3"/>
      <c r="J3" s="3" t="s">
        <v>541</v>
      </c>
      <c r="K3" s="3" t="s">
        <v>542</v>
      </c>
      <c r="L3" s="3" t="s">
        <v>543</v>
      </c>
      <c r="M3" s="3" t="s">
        <v>544</v>
      </c>
      <c r="N3" s="3" t="s">
        <v>545</v>
      </c>
      <c r="O3" s="3" t="s">
        <v>546</v>
      </c>
      <c r="P3" s="3" t="s">
        <v>547</v>
      </c>
      <c r="Q3" s="3" t="s">
        <v>548</v>
      </c>
      <c r="R3" s="3" t="s">
        <v>534</v>
      </c>
      <c r="S3" s="3"/>
      <c r="T3" s="3" t="s">
        <v>549</v>
      </c>
    </row>
    <row r="4" spans="1:20">
      <c r="A4" s="3"/>
      <c r="B4" s="3"/>
      <c r="C4" s="3"/>
      <c r="D4" s="3"/>
      <c r="E4" s="3"/>
      <c r="F4" s="3"/>
      <c r="G4" s="3"/>
      <c r="H4" s="3"/>
      <c r="I4" s="3"/>
      <c r="J4" s="3"/>
      <c r="K4" s="3"/>
      <c r="L4" s="3"/>
      <c r="M4" s="3"/>
      <c r="N4" s="3"/>
      <c r="O4" s="3" t="s">
        <v>550</v>
      </c>
      <c r="P4" s="3" t="s">
        <v>550</v>
      </c>
      <c r="Q4" s="3" t="s">
        <v>551</v>
      </c>
      <c r="R4" s="3" t="s">
        <v>550</v>
      </c>
      <c r="S4" s="3"/>
      <c r="T4" s="3"/>
    </row>
    <row r="5" ht="63.75" spans="1:20">
      <c r="A5" s="3"/>
      <c r="B5" s="3"/>
      <c r="C5" s="3"/>
      <c r="D5" s="3" t="s">
        <v>552</v>
      </c>
      <c r="E5" s="3" t="s">
        <v>553</v>
      </c>
      <c r="F5" s="3" t="s">
        <v>554</v>
      </c>
      <c r="G5" s="3" t="s">
        <v>555</v>
      </c>
      <c r="H5" s="3" t="s">
        <v>556</v>
      </c>
      <c r="I5" s="3" t="s">
        <v>557</v>
      </c>
      <c r="J5" s="3"/>
      <c r="K5" s="3"/>
      <c r="L5" s="3"/>
      <c r="M5" s="3"/>
      <c r="N5" s="3"/>
      <c r="O5" s="3" t="s">
        <v>558</v>
      </c>
      <c r="P5" s="3" t="s">
        <v>559</v>
      </c>
      <c r="Q5" s="3" t="s">
        <v>560</v>
      </c>
      <c r="R5" s="3" t="s">
        <v>561</v>
      </c>
      <c r="S5" s="3" t="s">
        <v>562</v>
      </c>
      <c r="T5" s="3" t="s">
        <v>563</v>
      </c>
    </row>
    <row r="6" spans="1:20">
      <c r="A6" s="3"/>
      <c r="B6" s="3"/>
      <c r="C6" s="3"/>
      <c r="D6" s="3"/>
      <c r="E6" s="3"/>
      <c r="F6" s="3"/>
      <c r="G6" s="3"/>
      <c r="H6" s="3"/>
      <c r="I6" s="3"/>
      <c r="J6" s="3"/>
      <c r="K6" s="3"/>
      <c r="L6" s="5"/>
      <c r="M6" s="3"/>
      <c r="N6" s="3"/>
      <c r="O6" s="3"/>
      <c r="P6" s="3"/>
      <c r="Q6" s="3"/>
      <c r="R6" s="3"/>
      <c r="S6" s="3"/>
      <c r="T6" s="4"/>
    </row>
    <row r="7" spans="1:20">
      <c r="A7" s="4"/>
      <c r="B7" s="4"/>
      <c r="C7" s="4"/>
      <c r="D7" s="4"/>
      <c r="E7" s="4"/>
      <c r="F7" s="4"/>
      <c r="G7" s="4"/>
      <c r="H7" s="4"/>
      <c r="I7" s="4"/>
      <c r="J7" s="4"/>
      <c r="K7" s="4"/>
      <c r="L7" s="4"/>
      <c r="M7" s="4"/>
      <c r="N7" s="4"/>
      <c r="O7" s="4"/>
      <c r="P7" s="4"/>
      <c r="Q7" s="4"/>
      <c r="R7" s="4"/>
      <c r="S7" s="4"/>
      <c r="T7" s="4"/>
    </row>
    <row r="8" spans="1:20">
      <c r="A8" s="4"/>
      <c r="B8" s="4"/>
      <c r="C8" s="4"/>
      <c r="D8" s="4"/>
      <c r="E8" s="4"/>
      <c r="F8" s="4"/>
      <c r="G8" s="4"/>
      <c r="H8" s="4"/>
      <c r="I8" s="4"/>
      <c r="J8" s="4"/>
      <c r="K8" s="4"/>
      <c r="L8" s="4"/>
      <c r="M8" s="4"/>
      <c r="N8" s="4"/>
      <c r="O8" s="4"/>
      <c r="P8" s="4"/>
      <c r="Q8" s="4"/>
      <c r="R8" s="4"/>
      <c r="S8" s="4"/>
      <c r="T8" s="4"/>
    </row>
    <row r="9" spans="1:20">
      <c r="A9" s="4"/>
      <c r="B9" s="4"/>
      <c r="C9" s="4"/>
      <c r="D9" s="4"/>
      <c r="E9" s="4"/>
      <c r="F9" s="4"/>
      <c r="G9" s="4"/>
      <c r="H9" s="4"/>
      <c r="I9" s="4"/>
      <c r="J9" s="4"/>
      <c r="K9" s="4"/>
      <c r="L9" s="4"/>
      <c r="M9" s="4"/>
      <c r="N9" s="4"/>
      <c r="O9" s="4"/>
      <c r="P9" s="4"/>
      <c r="Q9" s="4"/>
      <c r="R9" s="4"/>
      <c r="S9" s="4"/>
      <c r="T9" s="4"/>
    </row>
    <row r="10" spans="1:20">
      <c r="A10" s="4"/>
      <c r="B10" s="4"/>
      <c r="C10" s="4"/>
      <c r="D10" s="4"/>
      <c r="E10" s="4"/>
      <c r="F10" s="4"/>
      <c r="G10" s="4"/>
      <c r="H10" s="4"/>
      <c r="I10" s="4"/>
      <c r="J10" s="4"/>
      <c r="K10" s="4"/>
      <c r="L10" s="4"/>
      <c r="M10" s="4"/>
      <c r="N10" s="4"/>
      <c r="O10" s="4"/>
      <c r="P10" s="4"/>
      <c r="Q10" s="4"/>
      <c r="R10" s="4"/>
      <c r="S10" s="4"/>
      <c r="T10" s="4"/>
    </row>
    <row r="11" spans="1:20">
      <c r="A11" s="4"/>
      <c r="B11" s="4"/>
      <c r="C11" s="4"/>
      <c r="D11" s="4"/>
      <c r="E11" s="4"/>
      <c r="F11" s="4"/>
      <c r="G11" s="4"/>
      <c r="H11" s="4"/>
      <c r="I11" s="4"/>
      <c r="J11" s="4"/>
      <c r="K11" s="4"/>
      <c r="L11" s="4"/>
      <c r="M11" s="4"/>
      <c r="N11" s="4"/>
      <c r="O11" s="4"/>
      <c r="P11" s="4"/>
      <c r="Q11" s="4"/>
      <c r="R11" s="4"/>
      <c r="S11" s="4"/>
      <c r="T11" s="4"/>
    </row>
    <row r="12" spans="1:20">
      <c r="A12" s="4"/>
      <c r="B12" s="4"/>
      <c r="C12" s="4"/>
      <c r="D12" s="4"/>
      <c r="E12" s="4"/>
      <c r="F12" s="4"/>
      <c r="G12" s="4"/>
      <c r="H12" s="4"/>
      <c r="I12" s="4"/>
      <c r="J12" s="4"/>
      <c r="K12" s="4"/>
      <c r="L12" s="4"/>
      <c r="M12" s="4"/>
      <c r="N12" s="4"/>
      <c r="O12" s="4"/>
      <c r="P12" s="4"/>
      <c r="Q12" s="4"/>
      <c r="R12" s="4"/>
      <c r="S12" s="4"/>
      <c r="T12" s="4"/>
    </row>
    <row r="13" spans="1:20">
      <c r="A13" s="4"/>
      <c r="B13" s="4"/>
      <c r="C13" s="4"/>
      <c r="D13" s="4"/>
      <c r="E13" s="4"/>
      <c r="F13" s="4"/>
      <c r="G13" s="4"/>
      <c r="H13" s="4"/>
      <c r="I13" s="4"/>
      <c r="J13" s="4"/>
      <c r="K13" s="4"/>
      <c r="L13" s="4"/>
      <c r="M13" s="4"/>
      <c r="N13" s="4"/>
      <c r="O13" s="4"/>
      <c r="P13" s="4"/>
      <c r="Q13" s="4"/>
      <c r="R13" s="4"/>
      <c r="S13" s="4"/>
      <c r="T13" s="4"/>
    </row>
  </sheetData>
  <mergeCells count="13">
    <mergeCell ref="A2:T2"/>
    <mergeCell ref="R3:S3"/>
    <mergeCell ref="R4:S4"/>
    <mergeCell ref="A3:A5"/>
    <mergeCell ref="B3:B5"/>
    <mergeCell ref="C3:C5"/>
    <mergeCell ref="J3:J5"/>
    <mergeCell ref="K3:K5"/>
    <mergeCell ref="L3:L5"/>
    <mergeCell ref="M3:M5"/>
    <mergeCell ref="N3:N5"/>
    <mergeCell ref="T3:T4"/>
    <mergeCell ref="D3:I4"/>
  </mergeCells>
  <printOptions horizontalCentered="1"/>
  <pageMargins left="0.751388888888889" right="0.751388888888889" top="1" bottom="1" header="0.5" footer="0.5"/>
  <pageSetup paperSize="9" scale="7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22"/>
  <sheetViews>
    <sheetView showZeros="0" workbookViewId="0">
      <pane xSplit="4" ySplit="6" topLeftCell="E103" activePane="bottomRight" state="frozen"/>
      <selection/>
      <selection pane="topRight"/>
      <selection pane="bottomLeft"/>
      <selection pane="bottomRight" activeCell="E7" sqref="E7"/>
    </sheetView>
  </sheetViews>
  <sheetFormatPr defaultColWidth="9" defaultRowHeight="14.25"/>
  <cols>
    <col min="1" max="1" width="13.5" style="264" customWidth="1"/>
    <col min="2" max="2" width="9.25" style="264" customWidth="1"/>
    <col min="3" max="4" width="8.13333333333333" style="264" customWidth="1"/>
    <col min="5" max="5" width="10" style="264" customWidth="1"/>
    <col min="6" max="6" width="9.25" style="264" customWidth="1"/>
    <col min="7" max="9" width="8.13333333333333" style="264" customWidth="1"/>
    <col min="10" max="10" width="12.8833333333333" style="264" customWidth="1"/>
    <col min="11" max="11" width="8.13333333333333" style="264" customWidth="1"/>
    <col min="12" max="12" width="7" style="264" customWidth="1"/>
    <col min="13" max="13" width="10" style="264" customWidth="1"/>
    <col min="14" max="17" width="7" style="264" customWidth="1"/>
    <col min="18" max="18" width="9.5" style="266" customWidth="1"/>
    <col min="19" max="16384" width="9" style="264"/>
  </cols>
  <sheetData>
    <row r="1" spans="1:1">
      <c r="A1" s="1" t="s">
        <v>8</v>
      </c>
    </row>
    <row r="2" s="264" customFormat="1" ht="22.5" spans="1:18">
      <c r="A2" s="267" t="s">
        <v>49</v>
      </c>
      <c r="B2" s="267"/>
      <c r="C2" s="267"/>
      <c r="D2" s="267"/>
      <c r="E2" s="267"/>
      <c r="F2" s="267"/>
      <c r="G2" s="267"/>
      <c r="H2" s="267"/>
      <c r="I2" s="267"/>
      <c r="J2" s="267"/>
      <c r="K2" s="267"/>
      <c r="L2" s="267"/>
      <c r="M2" s="267"/>
      <c r="N2" s="267"/>
      <c r="O2" s="267"/>
      <c r="P2" s="267"/>
      <c r="Q2" s="267"/>
      <c r="R2" s="287"/>
    </row>
    <row r="3" s="264" customFormat="1" spans="1:18">
      <c r="A3" s="268"/>
      <c r="O3" s="268"/>
      <c r="P3" s="268"/>
      <c r="Q3" s="268"/>
      <c r="R3" s="288" t="s">
        <v>50</v>
      </c>
    </row>
    <row r="4" s="264" customFormat="1" ht="66" customHeight="1" spans="1:18">
      <c r="A4" s="269" t="s">
        <v>51</v>
      </c>
      <c r="B4" s="270" t="s">
        <v>52</v>
      </c>
      <c r="C4" s="271"/>
      <c r="D4" s="271"/>
      <c r="E4" s="272"/>
      <c r="F4" s="273" t="s">
        <v>53</v>
      </c>
      <c r="G4" s="271"/>
      <c r="H4" s="271"/>
      <c r="I4" s="272"/>
      <c r="J4" s="282" t="s">
        <v>54</v>
      </c>
      <c r="K4" s="273" t="s">
        <v>55</v>
      </c>
      <c r="L4" s="283"/>
      <c r="M4" s="284"/>
      <c r="N4" s="270" t="s">
        <v>56</v>
      </c>
      <c r="O4" s="271"/>
      <c r="P4" s="271"/>
      <c r="Q4" s="272"/>
      <c r="R4" s="289" t="s">
        <v>57</v>
      </c>
    </row>
    <row r="5" s="264" customFormat="1" ht="30" customHeight="1" spans="1:18">
      <c r="A5" s="269"/>
      <c r="B5" s="274" t="s">
        <v>58</v>
      </c>
      <c r="C5" s="275" t="s">
        <v>12</v>
      </c>
      <c r="D5" s="275" t="s">
        <v>18</v>
      </c>
      <c r="E5" s="275" t="s">
        <v>20</v>
      </c>
      <c r="F5" s="275" t="s">
        <v>58</v>
      </c>
      <c r="G5" s="275" t="s">
        <v>12</v>
      </c>
      <c r="H5" s="275" t="s">
        <v>18</v>
      </c>
      <c r="I5" s="275" t="s">
        <v>20</v>
      </c>
      <c r="J5" s="275" t="s">
        <v>12</v>
      </c>
      <c r="K5" s="275" t="s">
        <v>58</v>
      </c>
      <c r="L5" s="275" t="s">
        <v>59</v>
      </c>
      <c r="M5" s="275" t="s">
        <v>60</v>
      </c>
      <c r="N5" s="275" t="s">
        <v>58</v>
      </c>
      <c r="O5" s="275" t="s">
        <v>12</v>
      </c>
      <c r="P5" s="275" t="s">
        <v>18</v>
      </c>
      <c r="Q5" s="275" t="s">
        <v>20</v>
      </c>
      <c r="R5" s="289"/>
    </row>
    <row r="6" s="265" customFormat="1" ht="15.75" spans="1:18">
      <c r="A6" s="276" t="s">
        <v>61</v>
      </c>
      <c r="B6" s="277">
        <f t="shared" ref="B6:Q6" si="0">B7+B13+B16+B27+B37+B48+B59+B66+B75+B84+B96+B104+B113+B118+B119+B120+B121+B122</f>
        <v>235.68</v>
      </c>
      <c r="C6" s="277">
        <f t="shared" si="0"/>
        <v>68.57</v>
      </c>
      <c r="D6" s="277">
        <f t="shared" si="0"/>
        <v>98.33</v>
      </c>
      <c r="E6" s="277">
        <f t="shared" si="0"/>
        <v>68.78</v>
      </c>
      <c r="F6" s="277">
        <f t="shared" si="0"/>
        <v>174.85</v>
      </c>
      <c r="G6" s="277">
        <f t="shared" si="0"/>
        <v>35.19</v>
      </c>
      <c r="H6" s="277">
        <f t="shared" si="0"/>
        <v>92.53</v>
      </c>
      <c r="I6" s="277">
        <f t="shared" si="0"/>
        <v>47.13</v>
      </c>
      <c r="J6" s="277">
        <f t="shared" si="0"/>
        <v>31.3</v>
      </c>
      <c r="K6" s="277">
        <f t="shared" si="0"/>
        <v>21</v>
      </c>
      <c r="L6" s="277">
        <f t="shared" si="0"/>
        <v>0</v>
      </c>
      <c r="M6" s="277">
        <f t="shared" si="0"/>
        <v>21</v>
      </c>
      <c r="N6" s="277">
        <f t="shared" si="0"/>
        <v>8.53</v>
      </c>
      <c r="O6" s="277">
        <f t="shared" si="0"/>
        <v>2.08</v>
      </c>
      <c r="P6" s="277">
        <f t="shared" si="0"/>
        <v>5.8</v>
      </c>
      <c r="Q6" s="277">
        <f t="shared" si="0"/>
        <v>0.65</v>
      </c>
      <c r="R6" s="290"/>
    </row>
    <row r="7" s="265" customFormat="1" ht="15.75" spans="1:18">
      <c r="A7" s="278" t="s">
        <v>62</v>
      </c>
      <c r="B7" s="277">
        <f t="shared" ref="B7:B70" si="1">C7+D7+E7</f>
        <v>3.05</v>
      </c>
      <c r="C7" s="277">
        <f t="shared" ref="C7:Q7" si="2">SUM(C8:C12)</f>
        <v>1.7</v>
      </c>
      <c r="D7" s="277">
        <f t="shared" si="2"/>
        <v>0.5</v>
      </c>
      <c r="E7" s="277">
        <f t="shared" si="2"/>
        <v>0.85</v>
      </c>
      <c r="F7" s="277">
        <f t="shared" si="2"/>
        <v>0</v>
      </c>
      <c r="G7" s="277">
        <f t="shared" si="2"/>
        <v>0</v>
      </c>
      <c r="H7" s="277">
        <f t="shared" si="2"/>
        <v>0</v>
      </c>
      <c r="I7" s="277">
        <f t="shared" si="2"/>
        <v>0</v>
      </c>
      <c r="J7" s="277">
        <f t="shared" si="2"/>
        <v>0</v>
      </c>
      <c r="K7" s="277">
        <f t="shared" si="2"/>
        <v>0.7</v>
      </c>
      <c r="L7" s="277">
        <f t="shared" si="2"/>
        <v>0</v>
      </c>
      <c r="M7" s="277">
        <f t="shared" si="2"/>
        <v>0.7</v>
      </c>
      <c r="N7" s="277">
        <f t="shared" si="2"/>
        <v>2.35</v>
      </c>
      <c r="O7" s="277">
        <f t="shared" si="2"/>
        <v>1.7</v>
      </c>
      <c r="P7" s="277">
        <f t="shared" si="2"/>
        <v>0.5</v>
      </c>
      <c r="Q7" s="277">
        <f t="shared" si="2"/>
        <v>0.15</v>
      </c>
      <c r="R7" s="290"/>
    </row>
    <row r="8" s="264" customFormat="1" ht="15.75" spans="1:18">
      <c r="A8" s="279" t="s">
        <v>63</v>
      </c>
      <c r="B8" s="277">
        <f t="shared" si="1"/>
        <v>0</v>
      </c>
      <c r="C8" s="280">
        <f t="shared" ref="C8:C12" si="3">G8+J8+L8+O8</f>
        <v>0</v>
      </c>
      <c r="D8" s="280">
        <f t="shared" ref="D8:D12" si="4">H8+P8</f>
        <v>0</v>
      </c>
      <c r="E8" s="280">
        <f t="shared" ref="E8:E12" si="5">I8+M8+Q8</f>
        <v>0</v>
      </c>
      <c r="F8" s="281">
        <f t="shared" ref="F8:F12" si="6">G8+H8+I8</f>
        <v>0</v>
      </c>
      <c r="G8" s="280">
        <v>0</v>
      </c>
      <c r="H8" s="280">
        <v>0</v>
      </c>
      <c r="I8" s="280">
        <v>0</v>
      </c>
      <c r="J8" s="280">
        <v>0</v>
      </c>
      <c r="K8" s="285">
        <f t="shared" ref="K8:K12" si="7">L8+M8</f>
        <v>0</v>
      </c>
      <c r="L8" s="280">
        <v>0</v>
      </c>
      <c r="M8" s="280">
        <v>0</v>
      </c>
      <c r="N8" s="286">
        <f t="shared" ref="N8:N12" si="8">O8+P8+Q8</f>
        <v>0</v>
      </c>
      <c r="O8" s="280">
        <v>0</v>
      </c>
      <c r="P8" s="280">
        <v>0</v>
      </c>
      <c r="Q8" s="280">
        <v>0</v>
      </c>
      <c r="R8" s="291"/>
    </row>
    <row r="9" s="264" customFormat="1" ht="15.75" spans="1:18">
      <c r="A9" s="279" t="s">
        <v>64</v>
      </c>
      <c r="B9" s="277">
        <f t="shared" si="1"/>
        <v>0.3</v>
      </c>
      <c r="C9" s="280">
        <f t="shared" si="3"/>
        <v>0.2</v>
      </c>
      <c r="D9" s="280">
        <f t="shared" si="4"/>
        <v>0.1</v>
      </c>
      <c r="E9" s="280">
        <f t="shared" si="5"/>
        <v>0</v>
      </c>
      <c r="F9" s="281">
        <f t="shared" si="6"/>
        <v>0</v>
      </c>
      <c r="G9" s="280">
        <v>0</v>
      </c>
      <c r="H9" s="280">
        <v>0</v>
      </c>
      <c r="I9" s="280">
        <v>0</v>
      </c>
      <c r="J9" s="280">
        <v>0</v>
      </c>
      <c r="K9" s="285">
        <f t="shared" si="7"/>
        <v>0</v>
      </c>
      <c r="L9" s="280">
        <v>0</v>
      </c>
      <c r="M9" s="280">
        <v>0</v>
      </c>
      <c r="N9" s="286">
        <f t="shared" si="8"/>
        <v>0.3</v>
      </c>
      <c r="O9" s="280">
        <v>0.2</v>
      </c>
      <c r="P9" s="280">
        <v>0.1</v>
      </c>
      <c r="Q9" s="280">
        <v>0</v>
      </c>
      <c r="R9" s="291"/>
    </row>
    <row r="10" s="264" customFormat="1" ht="15.75" spans="1:18">
      <c r="A10" s="279" t="s">
        <v>65</v>
      </c>
      <c r="B10" s="277">
        <f t="shared" si="1"/>
        <v>0.2</v>
      </c>
      <c r="C10" s="280">
        <f t="shared" si="3"/>
        <v>0.1</v>
      </c>
      <c r="D10" s="280">
        <f t="shared" si="4"/>
        <v>0</v>
      </c>
      <c r="E10" s="280">
        <f t="shared" si="5"/>
        <v>0.1</v>
      </c>
      <c r="F10" s="281">
        <f t="shared" si="6"/>
        <v>0</v>
      </c>
      <c r="G10" s="280">
        <v>0</v>
      </c>
      <c r="H10" s="280">
        <v>0</v>
      </c>
      <c r="I10" s="280">
        <v>0</v>
      </c>
      <c r="J10" s="280">
        <v>0</v>
      </c>
      <c r="K10" s="285">
        <f t="shared" si="7"/>
        <v>0</v>
      </c>
      <c r="L10" s="280">
        <v>0</v>
      </c>
      <c r="M10" s="280">
        <v>0</v>
      </c>
      <c r="N10" s="286">
        <f t="shared" si="8"/>
        <v>0.2</v>
      </c>
      <c r="O10" s="280">
        <v>0.1</v>
      </c>
      <c r="P10" s="280">
        <v>0</v>
      </c>
      <c r="Q10" s="280">
        <v>0.1</v>
      </c>
      <c r="R10" s="291"/>
    </row>
    <row r="11" s="264" customFormat="1" ht="15.75" spans="1:18">
      <c r="A11" s="279" t="s">
        <v>66</v>
      </c>
      <c r="B11" s="277">
        <f t="shared" si="1"/>
        <v>0.95</v>
      </c>
      <c r="C11" s="280">
        <f t="shared" si="3"/>
        <v>0.2</v>
      </c>
      <c r="D11" s="280">
        <f t="shared" si="4"/>
        <v>0.4</v>
      </c>
      <c r="E11" s="280">
        <f t="shared" si="5"/>
        <v>0.35</v>
      </c>
      <c r="F11" s="281">
        <f t="shared" si="6"/>
        <v>0</v>
      </c>
      <c r="G11" s="280">
        <v>0</v>
      </c>
      <c r="H11" s="280">
        <v>0</v>
      </c>
      <c r="I11" s="280">
        <v>0</v>
      </c>
      <c r="J11" s="280">
        <v>0</v>
      </c>
      <c r="K11" s="285">
        <f t="shared" si="7"/>
        <v>0.3</v>
      </c>
      <c r="L11" s="280">
        <v>0</v>
      </c>
      <c r="M11" s="280">
        <v>0.3</v>
      </c>
      <c r="N11" s="286">
        <f t="shared" si="8"/>
        <v>0.65</v>
      </c>
      <c r="O11" s="280">
        <v>0.2</v>
      </c>
      <c r="P11" s="280">
        <v>0.4</v>
      </c>
      <c r="Q11" s="280">
        <v>0.05</v>
      </c>
      <c r="R11" s="291"/>
    </row>
    <row r="12" s="264" customFormat="1" ht="15.75" spans="1:18">
      <c r="A12" s="279" t="s">
        <v>67</v>
      </c>
      <c r="B12" s="277">
        <f t="shared" si="1"/>
        <v>1.6</v>
      </c>
      <c r="C12" s="280">
        <f t="shared" si="3"/>
        <v>1.2</v>
      </c>
      <c r="D12" s="280">
        <f t="shared" si="4"/>
        <v>0</v>
      </c>
      <c r="E12" s="280">
        <f t="shared" si="5"/>
        <v>0.4</v>
      </c>
      <c r="F12" s="281">
        <f t="shared" si="6"/>
        <v>0</v>
      </c>
      <c r="G12" s="280">
        <v>0</v>
      </c>
      <c r="H12" s="280">
        <v>0</v>
      </c>
      <c r="I12" s="280">
        <v>0</v>
      </c>
      <c r="J12" s="280">
        <v>0</v>
      </c>
      <c r="K12" s="285">
        <f t="shared" si="7"/>
        <v>0.4</v>
      </c>
      <c r="L12" s="280">
        <v>0</v>
      </c>
      <c r="M12" s="280">
        <v>0.4</v>
      </c>
      <c r="N12" s="286">
        <f t="shared" si="8"/>
        <v>1.2</v>
      </c>
      <c r="O12" s="280">
        <v>1.2</v>
      </c>
      <c r="P12" s="280">
        <v>0</v>
      </c>
      <c r="Q12" s="280">
        <v>0</v>
      </c>
      <c r="R12" s="291"/>
    </row>
    <row r="13" s="265" customFormat="1" ht="15.75" spans="1:18">
      <c r="A13" s="278" t="s">
        <v>68</v>
      </c>
      <c r="B13" s="277">
        <f t="shared" si="1"/>
        <v>3.56</v>
      </c>
      <c r="C13" s="277">
        <f t="shared" ref="C13:Q13" si="9">C14+C15</f>
        <v>2.06</v>
      </c>
      <c r="D13" s="277">
        <f t="shared" si="9"/>
        <v>0</v>
      </c>
      <c r="E13" s="277">
        <f t="shared" si="9"/>
        <v>1.5</v>
      </c>
      <c r="F13" s="277">
        <f t="shared" si="9"/>
        <v>1.86</v>
      </c>
      <c r="G13" s="277">
        <f t="shared" si="9"/>
        <v>1.06</v>
      </c>
      <c r="H13" s="277">
        <f t="shared" si="9"/>
        <v>0</v>
      </c>
      <c r="I13" s="277">
        <f t="shared" si="9"/>
        <v>0.8</v>
      </c>
      <c r="J13" s="277">
        <f t="shared" si="9"/>
        <v>1</v>
      </c>
      <c r="K13" s="277">
        <f t="shared" si="9"/>
        <v>0.7</v>
      </c>
      <c r="L13" s="277">
        <f t="shared" si="9"/>
        <v>0</v>
      </c>
      <c r="M13" s="277">
        <f t="shared" si="9"/>
        <v>0.7</v>
      </c>
      <c r="N13" s="277">
        <f t="shared" si="9"/>
        <v>0</v>
      </c>
      <c r="O13" s="277">
        <f t="shared" si="9"/>
        <v>0</v>
      </c>
      <c r="P13" s="277">
        <f t="shared" si="9"/>
        <v>0</v>
      </c>
      <c r="Q13" s="277">
        <f t="shared" si="9"/>
        <v>0</v>
      </c>
      <c r="R13" s="290"/>
    </row>
    <row r="14" s="264" customFormat="1" ht="15.75" spans="1:18">
      <c r="A14" s="279" t="s">
        <v>69</v>
      </c>
      <c r="B14" s="277">
        <f t="shared" si="1"/>
        <v>1.46</v>
      </c>
      <c r="C14" s="280">
        <f t="shared" ref="C14:C26" si="10">G14+J14+L14+O14</f>
        <v>1.06</v>
      </c>
      <c r="D14" s="280">
        <f t="shared" ref="D14:D26" si="11">H14+P14</f>
        <v>0</v>
      </c>
      <c r="E14" s="280">
        <f t="shared" ref="E14:E26" si="12">I14+M14+Q14</f>
        <v>0.4</v>
      </c>
      <c r="F14" s="281">
        <f t="shared" ref="F14:F26" si="13">G14+H14+I14</f>
        <v>0.96</v>
      </c>
      <c r="G14" s="280">
        <v>0.56</v>
      </c>
      <c r="H14" s="280">
        <v>0</v>
      </c>
      <c r="I14" s="280">
        <v>0.4</v>
      </c>
      <c r="J14" s="280">
        <v>0.5</v>
      </c>
      <c r="K14" s="285">
        <f t="shared" ref="K14:K26" si="14">L14+M14</f>
        <v>0</v>
      </c>
      <c r="L14" s="280"/>
      <c r="M14" s="280"/>
      <c r="N14" s="286">
        <f t="shared" ref="N14:N26" si="15">O14+P14+Q14</f>
        <v>0</v>
      </c>
      <c r="O14" s="280">
        <v>0</v>
      </c>
      <c r="P14" s="280">
        <v>0</v>
      </c>
      <c r="Q14" s="280">
        <v>0</v>
      </c>
      <c r="R14" s="291"/>
    </row>
    <row r="15" s="264" customFormat="1" ht="15.75" spans="1:18">
      <c r="A15" s="279" t="s">
        <v>70</v>
      </c>
      <c r="B15" s="277">
        <f t="shared" si="1"/>
        <v>2.1</v>
      </c>
      <c r="C15" s="280">
        <f t="shared" si="10"/>
        <v>1</v>
      </c>
      <c r="D15" s="280">
        <f t="shared" si="11"/>
        <v>0</v>
      </c>
      <c r="E15" s="280">
        <f t="shared" si="12"/>
        <v>1.1</v>
      </c>
      <c r="F15" s="281">
        <f t="shared" si="13"/>
        <v>0.9</v>
      </c>
      <c r="G15" s="280">
        <v>0.5</v>
      </c>
      <c r="H15" s="280">
        <v>0</v>
      </c>
      <c r="I15" s="280">
        <v>0.4</v>
      </c>
      <c r="J15" s="280">
        <v>0.5</v>
      </c>
      <c r="K15" s="285">
        <f t="shared" si="14"/>
        <v>0.7</v>
      </c>
      <c r="L15" s="280"/>
      <c r="M15" s="280">
        <f>0.5+0.2</f>
        <v>0.7</v>
      </c>
      <c r="N15" s="286">
        <f t="shared" si="15"/>
        <v>0</v>
      </c>
      <c r="O15" s="280">
        <v>0</v>
      </c>
      <c r="P15" s="280">
        <v>0</v>
      </c>
      <c r="Q15" s="280">
        <v>0</v>
      </c>
      <c r="R15" s="291"/>
    </row>
    <row r="16" s="265" customFormat="1" ht="15.75" spans="1:18">
      <c r="A16" s="278" t="s">
        <v>71</v>
      </c>
      <c r="B16" s="277">
        <f t="shared" si="1"/>
        <v>27.28</v>
      </c>
      <c r="C16" s="277">
        <f t="shared" ref="C16:Q16" si="16">SUM(C17:C26)</f>
        <v>4.55</v>
      </c>
      <c r="D16" s="277">
        <f t="shared" si="16"/>
        <v>16.3</v>
      </c>
      <c r="E16" s="277">
        <f t="shared" si="16"/>
        <v>6.43</v>
      </c>
      <c r="F16" s="277">
        <f t="shared" si="16"/>
        <v>24.45</v>
      </c>
      <c r="G16" s="277">
        <f t="shared" si="16"/>
        <v>1.9</v>
      </c>
      <c r="H16" s="277">
        <f t="shared" si="16"/>
        <v>16.2</v>
      </c>
      <c r="I16" s="277">
        <f t="shared" si="16"/>
        <v>6.35</v>
      </c>
      <c r="J16" s="277">
        <f t="shared" si="16"/>
        <v>2.65</v>
      </c>
      <c r="K16" s="277">
        <f t="shared" si="16"/>
        <v>0.08</v>
      </c>
      <c r="L16" s="277">
        <f t="shared" si="16"/>
        <v>0</v>
      </c>
      <c r="M16" s="277">
        <f t="shared" si="16"/>
        <v>0.08</v>
      </c>
      <c r="N16" s="277">
        <f t="shared" si="16"/>
        <v>0.1</v>
      </c>
      <c r="O16" s="277">
        <f t="shared" si="16"/>
        <v>0</v>
      </c>
      <c r="P16" s="277">
        <f t="shared" si="16"/>
        <v>0.1</v>
      </c>
      <c r="Q16" s="277">
        <f t="shared" si="16"/>
        <v>0</v>
      </c>
      <c r="R16" s="290"/>
    </row>
    <row r="17" s="264" customFormat="1" ht="15.75" spans="1:18">
      <c r="A17" s="279" t="s">
        <v>72</v>
      </c>
      <c r="B17" s="277">
        <f t="shared" si="1"/>
        <v>0</v>
      </c>
      <c r="C17" s="280">
        <f t="shared" si="10"/>
        <v>0</v>
      </c>
      <c r="D17" s="280">
        <f t="shared" si="11"/>
        <v>0</v>
      </c>
      <c r="E17" s="280">
        <f t="shared" si="12"/>
        <v>0</v>
      </c>
      <c r="F17" s="281">
        <f t="shared" si="13"/>
        <v>0</v>
      </c>
      <c r="G17" s="280">
        <v>0</v>
      </c>
      <c r="H17" s="280">
        <v>0</v>
      </c>
      <c r="I17" s="280">
        <v>0</v>
      </c>
      <c r="J17" s="280">
        <v>0</v>
      </c>
      <c r="K17" s="285">
        <f t="shared" si="14"/>
        <v>0</v>
      </c>
      <c r="L17" s="280">
        <v>0</v>
      </c>
      <c r="M17" s="280">
        <v>0</v>
      </c>
      <c r="N17" s="286">
        <f t="shared" si="15"/>
        <v>0</v>
      </c>
      <c r="O17" s="280">
        <v>0</v>
      </c>
      <c r="P17" s="280">
        <v>0</v>
      </c>
      <c r="Q17" s="280">
        <v>0</v>
      </c>
      <c r="R17" s="291"/>
    </row>
    <row r="18" s="264" customFormat="1" ht="15.75" spans="1:18">
      <c r="A18" s="279" t="s">
        <v>73</v>
      </c>
      <c r="B18" s="277">
        <f t="shared" si="1"/>
        <v>0.5</v>
      </c>
      <c r="C18" s="280">
        <f t="shared" si="10"/>
        <v>0</v>
      </c>
      <c r="D18" s="280">
        <f t="shared" si="11"/>
        <v>0.5</v>
      </c>
      <c r="E18" s="280">
        <f t="shared" si="12"/>
        <v>0</v>
      </c>
      <c r="F18" s="281">
        <f t="shared" si="13"/>
        <v>0.5</v>
      </c>
      <c r="G18" s="280">
        <v>0</v>
      </c>
      <c r="H18" s="280">
        <v>0.5</v>
      </c>
      <c r="I18" s="280">
        <v>0</v>
      </c>
      <c r="J18" s="280">
        <v>0</v>
      </c>
      <c r="K18" s="285">
        <f t="shared" si="14"/>
        <v>0</v>
      </c>
      <c r="L18" s="280">
        <v>0</v>
      </c>
      <c r="M18" s="280">
        <v>0</v>
      </c>
      <c r="N18" s="286">
        <f t="shared" si="15"/>
        <v>0</v>
      </c>
      <c r="O18" s="280">
        <v>0</v>
      </c>
      <c r="P18" s="280">
        <v>0</v>
      </c>
      <c r="Q18" s="280">
        <v>0</v>
      </c>
      <c r="R18" s="291"/>
    </row>
    <row r="19" s="264" customFormat="1" ht="15.75" spans="1:18">
      <c r="A19" s="279" t="s">
        <v>74</v>
      </c>
      <c r="B19" s="277">
        <f t="shared" si="1"/>
        <v>1.3</v>
      </c>
      <c r="C19" s="280">
        <f t="shared" si="10"/>
        <v>0</v>
      </c>
      <c r="D19" s="280">
        <f t="shared" si="11"/>
        <v>1.2</v>
      </c>
      <c r="E19" s="280">
        <f t="shared" si="12"/>
        <v>0.1</v>
      </c>
      <c r="F19" s="281">
        <f t="shared" si="13"/>
        <v>1.3</v>
      </c>
      <c r="G19" s="280">
        <v>0</v>
      </c>
      <c r="H19" s="280">
        <v>1.2</v>
      </c>
      <c r="I19" s="280">
        <v>0.1</v>
      </c>
      <c r="J19" s="280">
        <v>0</v>
      </c>
      <c r="K19" s="285">
        <f t="shared" si="14"/>
        <v>0</v>
      </c>
      <c r="L19" s="280">
        <v>0</v>
      </c>
      <c r="M19" s="280">
        <v>0</v>
      </c>
      <c r="N19" s="286">
        <f t="shared" si="15"/>
        <v>0</v>
      </c>
      <c r="O19" s="280">
        <v>0</v>
      </c>
      <c r="P19" s="280">
        <v>0</v>
      </c>
      <c r="Q19" s="280">
        <v>0</v>
      </c>
      <c r="R19" s="291"/>
    </row>
    <row r="20" s="264" customFormat="1" ht="15.75" spans="1:18">
      <c r="A20" s="279" t="s">
        <v>75</v>
      </c>
      <c r="B20" s="277">
        <f t="shared" si="1"/>
        <v>0.1</v>
      </c>
      <c r="C20" s="280">
        <f t="shared" si="10"/>
        <v>0</v>
      </c>
      <c r="D20" s="280">
        <f t="shared" si="11"/>
        <v>0.1</v>
      </c>
      <c r="E20" s="280">
        <f t="shared" si="12"/>
        <v>0</v>
      </c>
      <c r="F20" s="281">
        <f t="shared" si="13"/>
        <v>0</v>
      </c>
      <c r="G20" s="280">
        <v>0</v>
      </c>
      <c r="H20" s="280">
        <v>0</v>
      </c>
      <c r="I20" s="280">
        <v>0</v>
      </c>
      <c r="J20" s="280">
        <v>0</v>
      </c>
      <c r="K20" s="285">
        <f t="shared" si="14"/>
        <v>0</v>
      </c>
      <c r="L20" s="280">
        <v>0</v>
      </c>
      <c r="M20" s="280">
        <v>0</v>
      </c>
      <c r="N20" s="286">
        <f t="shared" si="15"/>
        <v>0.1</v>
      </c>
      <c r="O20" s="280">
        <v>0</v>
      </c>
      <c r="P20" s="280">
        <v>0.1</v>
      </c>
      <c r="Q20" s="280">
        <v>0</v>
      </c>
      <c r="R20" s="291"/>
    </row>
    <row r="21" s="264" customFormat="1" ht="15.75" spans="1:18">
      <c r="A21" s="279" t="s">
        <v>76</v>
      </c>
      <c r="B21" s="277">
        <f t="shared" si="1"/>
        <v>2.7</v>
      </c>
      <c r="C21" s="280">
        <f t="shared" si="10"/>
        <v>0.2</v>
      </c>
      <c r="D21" s="280">
        <f t="shared" si="11"/>
        <v>1.5</v>
      </c>
      <c r="E21" s="280">
        <f t="shared" si="12"/>
        <v>1</v>
      </c>
      <c r="F21" s="281">
        <f t="shared" si="13"/>
        <v>2.7</v>
      </c>
      <c r="G21" s="280">
        <v>0.2</v>
      </c>
      <c r="H21" s="280">
        <v>1.5</v>
      </c>
      <c r="I21" s="280">
        <v>1</v>
      </c>
      <c r="J21" s="280">
        <v>0</v>
      </c>
      <c r="K21" s="285">
        <f t="shared" si="14"/>
        <v>0</v>
      </c>
      <c r="L21" s="280">
        <v>0</v>
      </c>
      <c r="M21" s="280">
        <v>0</v>
      </c>
      <c r="N21" s="286">
        <f t="shared" si="15"/>
        <v>0</v>
      </c>
      <c r="O21" s="280">
        <v>0</v>
      </c>
      <c r="P21" s="280">
        <v>0</v>
      </c>
      <c r="Q21" s="280">
        <v>0</v>
      </c>
      <c r="R21" s="291"/>
    </row>
    <row r="22" s="264" customFormat="1" ht="15.75" spans="1:18">
      <c r="A22" s="279" t="s">
        <v>77</v>
      </c>
      <c r="B22" s="277">
        <f t="shared" si="1"/>
        <v>6.08</v>
      </c>
      <c r="C22" s="280">
        <f t="shared" si="10"/>
        <v>1.25</v>
      </c>
      <c r="D22" s="280">
        <f t="shared" si="11"/>
        <v>3</v>
      </c>
      <c r="E22" s="280">
        <f t="shared" si="12"/>
        <v>1.83</v>
      </c>
      <c r="F22" s="281">
        <f t="shared" si="13"/>
        <v>5.45</v>
      </c>
      <c r="G22" s="280">
        <v>0.7</v>
      </c>
      <c r="H22" s="280">
        <v>3</v>
      </c>
      <c r="I22" s="280">
        <v>1.75</v>
      </c>
      <c r="J22" s="280">
        <v>0.55</v>
      </c>
      <c r="K22" s="285">
        <f t="shared" si="14"/>
        <v>0.08</v>
      </c>
      <c r="L22" s="280"/>
      <c r="M22" s="280">
        <v>0.08</v>
      </c>
      <c r="N22" s="286">
        <f t="shared" si="15"/>
        <v>0</v>
      </c>
      <c r="O22" s="280">
        <v>0</v>
      </c>
      <c r="P22" s="280">
        <v>0</v>
      </c>
      <c r="Q22" s="280">
        <v>0</v>
      </c>
      <c r="R22" s="291"/>
    </row>
    <row r="23" s="264" customFormat="1" ht="15.75" spans="1:18">
      <c r="A23" s="279" t="s">
        <v>78</v>
      </c>
      <c r="B23" s="277">
        <f t="shared" si="1"/>
        <v>3.4</v>
      </c>
      <c r="C23" s="280">
        <f t="shared" si="10"/>
        <v>0.9</v>
      </c>
      <c r="D23" s="280">
        <f t="shared" si="11"/>
        <v>1.5</v>
      </c>
      <c r="E23" s="280">
        <f t="shared" si="12"/>
        <v>1</v>
      </c>
      <c r="F23" s="281">
        <f t="shared" si="13"/>
        <v>2.8</v>
      </c>
      <c r="G23" s="280">
        <v>0.3</v>
      </c>
      <c r="H23" s="280">
        <v>1.5</v>
      </c>
      <c r="I23" s="280">
        <v>1</v>
      </c>
      <c r="J23" s="280">
        <v>0.6</v>
      </c>
      <c r="K23" s="285">
        <f t="shared" si="14"/>
        <v>0</v>
      </c>
      <c r="L23" s="280"/>
      <c r="M23" s="280"/>
      <c r="N23" s="286">
        <f t="shared" si="15"/>
        <v>0</v>
      </c>
      <c r="O23" s="280">
        <v>0</v>
      </c>
      <c r="P23" s="280">
        <v>0</v>
      </c>
      <c r="Q23" s="280">
        <v>0</v>
      </c>
      <c r="R23" s="291"/>
    </row>
    <row r="24" s="264" customFormat="1" ht="15.75" spans="1:18">
      <c r="A24" s="279" t="s">
        <v>79</v>
      </c>
      <c r="B24" s="277">
        <f t="shared" si="1"/>
        <v>4.1</v>
      </c>
      <c r="C24" s="280">
        <f t="shared" si="10"/>
        <v>0.1</v>
      </c>
      <c r="D24" s="280">
        <f t="shared" si="11"/>
        <v>3</v>
      </c>
      <c r="E24" s="280">
        <f t="shared" si="12"/>
        <v>1</v>
      </c>
      <c r="F24" s="281">
        <f t="shared" si="13"/>
        <v>4.1</v>
      </c>
      <c r="G24" s="280">
        <v>0.1</v>
      </c>
      <c r="H24" s="280">
        <v>3</v>
      </c>
      <c r="I24" s="280">
        <v>1</v>
      </c>
      <c r="J24" s="280">
        <v>0</v>
      </c>
      <c r="K24" s="285">
        <f t="shared" si="14"/>
        <v>0</v>
      </c>
      <c r="L24" s="280"/>
      <c r="M24" s="280"/>
      <c r="N24" s="286">
        <f t="shared" si="15"/>
        <v>0</v>
      </c>
      <c r="O24" s="280">
        <v>0</v>
      </c>
      <c r="P24" s="280">
        <v>0</v>
      </c>
      <c r="Q24" s="280">
        <v>0</v>
      </c>
      <c r="R24" s="291"/>
    </row>
    <row r="25" s="264" customFormat="1" ht="15.75" spans="1:18">
      <c r="A25" s="279" t="s">
        <v>80</v>
      </c>
      <c r="B25" s="277">
        <f t="shared" si="1"/>
        <v>1.6</v>
      </c>
      <c r="C25" s="280">
        <f t="shared" si="10"/>
        <v>0.6</v>
      </c>
      <c r="D25" s="280">
        <f t="shared" si="11"/>
        <v>1</v>
      </c>
      <c r="E25" s="280">
        <f t="shared" si="12"/>
        <v>0</v>
      </c>
      <c r="F25" s="281">
        <f t="shared" si="13"/>
        <v>1.6</v>
      </c>
      <c r="G25" s="280">
        <v>0.6</v>
      </c>
      <c r="H25" s="280">
        <v>1</v>
      </c>
      <c r="I25" s="280">
        <v>0</v>
      </c>
      <c r="J25" s="280">
        <v>0</v>
      </c>
      <c r="K25" s="285">
        <f t="shared" si="14"/>
        <v>0</v>
      </c>
      <c r="L25" s="280"/>
      <c r="M25" s="280"/>
      <c r="N25" s="286">
        <f t="shared" si="15"/>
        <v>0</v>
      </c>
      <c r="O25" s="280">
        <v>0</v>
      </c>
      <c r="P25" s="280">
        <v>0</v>
      </c>
      <c r="Q25" s="280">
        <v>0</v>
      </c>
      <c r="R25" s="291"/>
    </row>
    <row r="26" s="264" customFormat="1" ht="15.75" spans="1:18">
      <c r="A26" s="279" t="s">
        <v>81</v>
      </c>
      <c r="B26" s="277">
        <f t="shared" si="1"/>
        <v>7.5</v>
      </c>
      <c r="C26" s="280">
        <f t="shared" si="10"/>
        <v>1.5</v>
      </c>
      <c r="D26" s="280">
        <f t="shared" si="11"/>
        <v>4.5</v>
      </c>
      <c r="E26" s="280">
        <f t="shared" si="12"/>
        <v>1.5</v>
      </c>
      <c r="F26" s="281">
        <f t="shared" si="13"/>
        <v>6</v>
      </c>
      <c r="G26" s="280">
        <v>0</v>
      </c>
      <c r="H26" s="280">
        <v>4.5</v>
      </c>
      <c r="I26" s="280">
        <v>1.5</v>
      </c>
      <c r="J26" s="280">
        <v>1.5</v>
      </c>
      <c r="K26" s="285">
        <f t="shared" si="14"/>
        <v>0</v>
      </c>
      <c r="L26" s="280"/>
      <c r="M26" s="280"/>
      <c r="N26" s="286">
        <f t="shared" si="15"/>
        <v>0</v>
      </c>
      <c r="O26" s="280">
        <v>0</v>
      </c>
      <c r="P26" s="280">
        <v>0</v>
      </c>
      <c r="Q26" s="280">
        <v>0</v>
      </c>
      <c r="R26" s="291"/>
    </row>
    <row r="27" s="265" customFormat="1" ht="15.75" spans="1:18">
      <c r="A27" s="278" t="s">
        <v>82</v>
      </c>
      <c r="B27" s="277">
        <f t="shared" si="1"/>
        <v>10.17</v>
      </c>
      <c r="C27" s="277">
        <f t="shared" ref="C27:Q27" si="17">SUM(C28:C36)</f>
        <v>9.27</v>
      </c>
      <c r="D27" s="277">
        <f t="shared" si="17"/>
        <v>0</v>
      </c>
      <c r="E27" s="277">
        <f t="shared" si="17"/>
        <v>0.9</v>
      </c>
      <c r="F27" s="277">
        <f t="shared" si="17"/>
        <v>8.42</v>
      </c>
      <c r="G27" s="277">
        <f t="shared" si="17"/>
        <v>7.62</v>
      </c>
      <c r="H27" s="277">
        <f t="shared" si="17"/>
        <v>0</v>
      </c>
      <c r="I27" s="277">
        <f t="shared" si="17"/>
        <v>0.8</v>
      </c>
      <c r="J27" s="277">
        <f t="shared" si="17"/>
        <v>1.5</v>
      </c>
      <c r="K27" s="277">
        <f t="shared" si="17"/>
        <v>0.1</v>
      </c>
      <c r="L27" s="277">
        <f t="shared" si="17"/>
        <v>0</v>
      </c>
      <c r="M27" s="277">
        <f t="shared" si="17"/>
        <v>0.1</v>
      </c>
      <c r="N27" s="277">
        <f t="shared" si="17"/>
        <v>0.15</v>
      </c>
      <c r="O27" s="277">
        <f t="shared" si="17"/>
        <v>0.15</v>
      </c>
      <c r="P27" s="277">
        <f t="shared" si="17"/>
        <v>0</v>
      </c>
      <c r="Q27" s="277">
        <f t="shared" si="17"/>
        <v>0</v>
      </c>
      <c r="R27" s="290"/>
    </row>
    <row r="28" s="264" customFormat="1" ht="15.75" spans="1:18">
      <c r="A28" s="279" t="s">
        <v>83</v>
      </c>
      <c r="B28" s="277">
        <f t="shared" si="1"/>
        <v>0.5</v>
      </c>
      <c r="C28" s="280">
        <f t="shared" ref="C28:C36" si="18">G28+J28+L28+O28</f>
        <v>0.5</v>
      </c>
      <c r="D28" s="280">
        <f t="shared" ref="D28:D36" si="19">H28+P28</f>
        <v>0</v>
      </c>
      <c r="E28" s="280">
        <f t="shared" ref="E28:E36" si="20">I28+M28+Q28</f>
        <v>0</v>
      </c>
      <c r="F28" s="281">
        <f t="shared" ref="F28:F36" si="21">G28+H28+I28</f>
        <v>0</v>
      </c>
      <c r="G28" s="280">
        <v>0</v>
      </c>
      <c r="H28" s="280">
        <v>0</v>
      </c>
      <c r="I28" s="280">
        <v>0</v>
      </c>
      <c r="J28" s="280">
        <v>0.5</v>
      </c>
      <c r="K28" s="285">
        <f t="shared" ref="K28:K36" si="22">L28+M28</f>
        <v>0</v>
      </c>
      <c r="L28" s="280"/>
      <c r="M28" s="280"/>
      <c r="N28" s="286">
        <f t="shared" ref="N28:N36" si="23">O28+P28+Q28</f>
        <v>0</v>
      </c>
      <c r="O28" s="280">
        <v>0</v>
      </c>
      <c r="P28" s="280">
        <v>0</v>
      </c>
      <c r="Q28" s="280">
        <v>0</v>
      </c>
      <c r="R28" s="291"/>
    </row>
    <row r="29" s="264" customFormat="1" ht="15.75" spans="1:18">
      <c r="A29" s="279" t="s">
        <v>84</v>
      </c>
      <c r="B29" s="277">
        <f t="shared" si="1"/>
        <v>0.05</v>
      </c>
      <c r="C29" s="280">
        <f t="shared" si="18"/>
        <v>0.05</v>
      </c>
      <c r="D29" s="280">
        <f t="shared" si="19"/>
        <v>0</v>
      </c>
      <c r="E29" s="280">
        <f t="shared" si="20"/>
        <v>0</v>
      </c>
      <c r="F29" s="281">
        <f t="shared" si="21"/>
        <v>0</v>
      </c>
      <c r="G29" s="280">
        <v>0</v>
      </c>
      <c r="H29" s="280">
        <v>0</v>
      </c>
      <c r="I29" s="280">
        <v>0</v>
      </c>
      <c r="J29" s="280">
        <v>0</v>
      </c>
      <c r="K29" s="285">
        <f t="shared" si="22"/>
        <v>0</v>
      </c>
      <c r="L29" s="280"/>
      <c r="M29" s="280"/>
      <c r="N29" s="286">
        <f t="shared" si="23"/>
        <v>0.05</v>
      </c>
      <c r="O29" s="280">
        <v>0.05</v>
      </c>
      <c r="P29" s="280">
        <v>0</v>
      </c>
      <c r="Q29" s="280">
        <v>0</v>
      </c>
      <c r="R29" s="291"/>
    </row>
    <row r="30" s="264" customFormat="1" ht="15.75" spans="1:18">
      <c r="A30" s="279" t="s">
        <v>85</v>
      </c>
      <c r="B30" s="277">
        <f t="shared" si="1"/>
        <v>0.3</v>
      </c>
      <c r="C30" s="280">
        <f t="shared" si="18"/>
        <v>0.3</v>
      </c>
      <c r="D30" s="280">
        <f t="shared" si="19"/>
        <v>0</v>
      </c>
      <c r="E30" s="280">
        <f t="shared" si="20"/>
        <v>0</v>
      </c>
      <c r="F30" s="281">
        <f t="shared" si="21"/>
        <v>0.3</v>
      </c>
      <c r="G30" s="280">
        <v>0.3</v>
      </c>
      <c r="H30" s="280">
        <v>0</v>
      </c>
      <c r="I30" s="280">
        <v>0</v>
      </c>
      <c r="J30" s="280">
        <v>0</v>
      </c>
      <c r="K30" s="285">
        <f t="shared" si="22"/>
        <v>0</v>
      </c>
      <c r="L30" s="280"/>
      <c r="M30" s="280"/>
      <c r="N30" s="286">
        <f t="shared" si="23"/>
        <v>0</v>
      </c>
      <c r="O30" s="280">
        <v>0</v>
      </c>
      <c r="P30" s="280">
        <v>0</v>
      </c>
      <c r="Q30" s="280">
        <v>0</v>
      </c>
      <c r="R30" s="291"/>
    </row>
    <row r="31" s="264" customFormat="1" ht="15.75" spans="1:18">
      <c r="A31" s="279" t="s">
        <v>86</v>
      </c>
      <c r="B31" s="277">
        <f t="shared" si="1"/>
        <v>0.1</v>
      </c>
      <c r="C31" s="280">
        <f t="shared" si="18"/>
        <v>0.1</v>
      </c>
      <c r="D31" s="280">
        <f t="shared" si="19"/>
        <v>0</v>
      </c>
      <c r="E31" s="280">
        <f t="shared" si="20"/>
        <v>0</v>
      </c>
      <c r="F31" s="281">
        <f t="shared" si="21"/>
        <v>0</v>
      </c>
      <c r="G31" s="280">
        <v>0</v>
      </c>
      <c r="H31" s="280">
        <v>0</v>
      </c>
      <c r="I31" s="280">
        <v>0</v>
      </c>
      <c r="J31" s="280">
        <v>0</v>
      </c>
      <c r="K31" s="285">
        <f t="shared" si="22"/>
        <v>0</v>
      </c>
      <c r="L31" s="280"/>
      <c r="M31" s="280"/>
      <c r="N31" s="286">
        <f t="shared" si="23"/>
        <v>0.1</v>
      </c>
      <c r="O31" s="280">
        <v>0.1</v>
      </c>
      <c r="P31" s="280">
        <v>0</v>
      </c>
      <c r="Q31" s="280">
        <v>0</v>
      </c>
      <c r="R31" s="291"/>
    </row>
    <row r="32" s="264" customFormat="1" ht="15.75" spans="1:18">
      <c r="A32" s="279" t="s">
        <v>87</v>
      </c>
      <c r="B32" s="277">
        <f t="shared" si="1"/>
        <v>2.72</v>
      </c>
      <c r="C32" s="280">
        <f t="shared" si="18"/>
        <v>1.82</v>
      </c>
      <c r="D32" s="280">
        <f t="shared" si="19"/>
        <v>0</v>
      </c>
      <c r="E32" s="280">
        <f t="shared" si="20"/>
        <v>0.9</v>
      </c>
      <c r="F32" s="281">
        <f t="shared" si="21"/>
        <v>2.12</v>
      </c>
      <c r="G32" s="280">
        <v>1.32</v>
      </c>
      <c r="H32" s="280">
        <v>0</v>
      </c>
      <c r="I32" s="280">
        <v>0.8</v>
      </c>
      <c r="J32" s="280">
        <v>0.5</v>
      </c>
      <c r="K32" s="285">
        <f t="shared" si="22"/>
        <v>0.1</v>
      </c>
      <c r="L32" s="280"/>
      <c r="M32" s="280">
        <v>0.1</v>
      </c>
      <c r="N32" s="286">
        <f t="shared" si="23"/>
        <v>0</v>
      </c>
      <c r="O32" s="280">
        <v>0</v>
      </c>
      <c r="P32" s="280">
        <v>0</v>
      </c>
      <c r="Q32" s="280">
        <v>0</v>
      </c>
      <c r="R32" s="291"/>
    </row>
    <row r="33" s="264" customFormat="1" ht="15.75" spans="1:18">
      <c r="A33" s="279" t="s">
        <v>88</v>
      </c>
      <c r="B33" s="277">
        <f t="shared" si="1"/>
        <v>0.8</v>
      </c>
      <c r="C33" s="280">
        <f t="shared" si="18"/>
        <v>0.8</v>
      </c>
      <c r="D33" s="280">
        <f t="shared" si="19"/>
        <v>0</v>
      </c>
      <c r="E33" s="280">
        <f t="shared" si="20"/>
        <v>0</v>
      </c>
      <c r="F33" s="281">
        <f t="shared" si="21"/>
        <v>0.8</v>
      </c>
      <c r="G33" s="280">
        <v>0.8</v>
      </c>
      <c r="H33" s="280">
        <v>0</v>
      </c>
      <c r="I33" s="280">
        <v>0</v>
      </c>
      <c r="J33" s="280">
        <v>0</v>
      </c>
      <c r="K33" s="285">
        <f t="shared" si="22"/>
        <v>0</v>
      </c>
      <c r="L33" s="280"/>
      <c r="M33" s="280"/>
      <c r="N33" s="286">
        <f t="shared" si="23"/>
        <v>0</v>
      </c>
      <c r="O33" s="280">
        <v>0</v>
      </c>
      <c r="P33" s="280">
        <v>0</v>
      </c>
      <c r="Q33" s="280">
        <v>0</v>
      </c>
      <c r="R33" s="291"/>
    </row>
    <row r="34" s="264" customFormat="1" ht="15.75" spans="1:18">
      <c r="A34" s="279" t="s">
        <v>89</v>
      </c>
      <c r="B34" s="277">
        <f t="shared" si="1"/>
        <v>2.5</v>
      </c>
      <c r="C34" s="280">
        <f t="shared" si="18"/>
        <v>2.5</v>
      </c>
      <c r="D34" s="280">
        <f t="shared" si="19"/>
        <v>0</v>
      </c>
      <c r="E34" s="280">
        <f t="shared" si="20"/>
        <v>0</v>
      </c>
      <c r="F34" s="281">
        <f t="shared" si="21"/>
        <v>2</v>
      </c>
      <c r="G34" s="280">
        <v>2</v>
      </c>
      <c r="H34" s="280">
        <v>0</v>
      </c>
      <c r="I34" s="280">
        <v>0</v>
      </c>
      <c r="J34" s="280">
        <v>0.5</v>
      </c>
      <c r="K34" s="285">
        <f t="shared" si="22"/>
        <v>0</v>
      </c>
      <c r="L34" s="280"/>
      <c r="M34" s="280"/>
      <c r="N34" s="286">
        <f t="shared" si="23"/>
        <v>0</v>
      </c>
      <c r="O34" s="280">
        <v>0</v>
      </c>
      <c r="P34" s="280">
        <v>0</v>
      </c>
      <c r="Q34" s="280">
        <v>0</v>
      </c>
      <c r="R34" s="291"/>
    </row>
    <row r="35" s="264" customFormat="1" ht="15.75" spans="1:18">
      <c r="A35" s="279" t="s">
        <v>90</v>
      </c>
      <c r="B35" s="277">
        <f t="shared" si="1"/>
        <v>2</v>
      </c>
      <c r="C35" s="280">
        <f t="shared" si="18"/>
        <v>2</v>
      </c>
      <c r="D35" s="280">
        <f t="shared" si="19"/>
        <v>0</v>
      </c>
      <c r="E35" s="280">
        <f t="shared" si="20"/>
        <v>0</v>
      </c>
      <c r="F35" s="281">
        <f t="shared" si="21"/>
        <v>2</v>
      </c>
      <c r="G35" s="280">
        <v>2</v>
      </c>
      <c r="H35" s="280">
        <v>0</v>
      </c>
      <c r="I35" s="280">
        <v>0</v>
      </c>
      <c r="J35" s="280">
        <v>0</v>
      </c>
      <c r="K35" s="285">
        <f t="shared" si="22"/>
        <v>0</v>
      </c>
      <c r="L35" s="280">
        <v>0</v>
      </c>
      <c r="M35" s="280">
        <v>0</v>
      </c>
      <c r="N35" s="286">
        <f t="shared" si="23"/>
        <v>0</v>
      </c>
      <c r="O35" s="280">
        <v>0</v>
      </c>
      <c r="P35" s="280">
        <v>0</v>
      </c>
      <c r="Q35" s="280">
        <v>0</v>
      </c>
      <c r="R35" s="291"/>
    </row>
    <row r="36" s="264" customFormat="1" ht="15.75" spans="1:18">
      <c r="A36" s="279" t="s">
        <v>91</v>
      </c>
      <c r="B36" s="277">
        <f t="shared" si="1"/>
        <v>1.2</v>
      </c>
      <c r="C36" s="280">
        <f t="shared" si="18"/>
        <v>1.2</v>
      </c>
      <c r="D36" s="280">
        <f t="shared" si="19"/>
        <v>0</v>
      </c>
      <c r="E36" s="280">
        <f t="shared" si="20"/>
        <v>0</v>
      </c>
      <c r="F36" s="281">
        <f t="shared" si="21"/>
        <v>1.2</v>
      </c>
      <c r="G36" s="280">
        <v>1.2</v>
      </c>
      <c r="H36" s="280">
        <v>0</v>
      </c>
      <c r="I36" s="280">
        <v>0</v>
      </c>
      <c r="J36" s="280">
        <v>0</v>
      </c>
      <c r="K36" s="285">
        <f t="shared" si="22"/>
        <v>0</v>
      </c>
      <c r="L36" s="280">
        <v>0</v>
      </c>
      <c r="M36" s="280">
        <v>0</v>
      </c>
      <c r="N36" s="286">
        <f t="shared" si="23"/>
        <v>0</v>
      </c>
      <c r="O36" s="280">
        <v>0</v>
      </c>
      <c r="P36" s="280">
        <v>0</v>
      </c>
      <c r="Q36" s="280">
        <v>0</v>
      </c>
      <c r="R36" s="291"/>
    </row>
    <row r="37" s="265" customFormat="1" ht="15.75" spans="1:18">
      <c r="A37" s="278" t="s">
        <v>92</v>
      </c>
      <c r="B37" s="277">
        <f t="shared" si="1"/>
        <v>17.84</v>
      </c>
      <c r="C37" s="277">
        <f t="shared" ref="C37:Q37" si="24">SUM(C38:C47)</f>
        <v>0.37</v>
      </c>
      <c r="D37" s="277">
        <f t="shared" si="24"/>
        <v>11.73</v>
      </c>
      <c r="E37" s="277">
        <f t="shared" si="24"/>
        <v>5.74</v>
      </c>
      <c r="F37" s="277">
        <f t="shared" si="24"/>
        <v>17.07</v>
      </c>
      <c r="G37" s="277">
        <f t="shared" si="24"/>
        <v>0.31</v>
      </c>
      <c r="H37" s="277">
        <f t="shared" si="24"/>
        <v>11.23</v>
      </c>
      <c r="I37" s="277">
        <f t="shared" si="24"/>
        <v>5.53</v>
      </c>
      <c r="J37" s="277">
        <f t="shared" si="24"/>
        <v>0.06</v>
      </c>
      <c r="K37" s="277">
        <f t="shared" si="24"/>
        <v>0</v>
      </c>
      <c r="L37" s="277">
        <f t="shared" si="24"/>
        <v>0</v>
      </c>
      <c r="M37" s="277">
        <f t="shared" si="24"/>
        <v>0</v>
      </c>
      <c r="N37" s="277">
        <f t="shared" si="24"/>
        <v>0.71</v>
      </c>
      <c r="O37" s="277">
        <f t="shared" si="24"/>
        <v>0</v>
      </c>
      <c r="P37" s="277">
        <f t="shared" si="24"/>
        <v>0.5</v>
      </c>
      <c r="Q37" s="277">
        <f t="shared" si="24"/>
        <v>0.21</v>
      </c>
      <c r="R37" s="290"/>
    </row>
    <row r="38" s="264" customFormat="1" ht="15.75" spans="1:18">
      <c r="A38" s="279" t="s">
        <v>93</v>
      </c>
      <c r="B38" s="277">
        <f t="shared" si="1"/>
        <v>0</v>
      </c>
      <c r="C38" s="280">
        <f t="shared" ref="C38:C47" si="25">G38+J38+L38+O38</f>
        <v>0</v>
      </c>
      <c r="D38" s="280">
        <f t="shared" ref="D38:D47" si="26">H38+P38</f>
        <v>0</v>
      </c>
      <c r="E38" s="280">
        <f t="shared" ref="E38:E47" si="27">I38+M38+Q38</f>
        <v>0</v>
      </c>
      <c r="F38" s="281">
        <f t="shared" ref="F38:F47" si="28">G38+H38+I38</f>
        <v>0</v>
      </c>
      <c r="G38" s="280">
        <v>0</v>
      </c>
      <c r="H38" s="280">
        <v>0</v>
      </c>
      <c r="I38" s="280">
        <v>0</v>
      </c>
      <c r="J38" s="280">
        <v>0</v>
      </c>
      <c r="K38" s="285">
        <f t="shared" ref="K38:K47" si="29">L38+M38</f>
        <v>0</v>
      </c>
      <c r="L38" s="280">
        <v>0</v>
      </c>
      <c r="M38" s="280">
        <v>0</v>
      </c>
      <c r="N38" s="286">
        <f t="shared" ref="N38:N47" si="30">O38+P38+Q38</f>
        <v>0</v>
      </c>
      <c r="O38" s="280">
        <v>0</v>
      </c>
      <c r="P38" s="280">
        <v>0</v>
      </c>
      <c r="Q38" s="280">
        <v>0</v>
      </c>
      <c r="R38" s="291"/>
    </row>
    <row r="39" s="264" customFormat="1" ht="15.75" spans="1:18">
      <c r="A39" s="279" t="s">
        <v>94</v>
      </c>
      <c r="B39" s="277">
        <f t="shared" si="1"/>
        <v>2.36</v>
      </c>
      <c r="C39" s="280">
        <f t="shared" si="25"/>
        <v>0.06</v>
      </c>
      <c r="D39" s="280">
        <f t="shared" si="26"/>
        <v>2</v>
      </c>
      <c r="E39" s="280">
        <f t="shared" si="27"/>
        <v>0.3</v>
      </c>
      <c r="F39" s="281">
        <f t="shared" si="28"/>
        <v>2.3</v>
      </c>
      <c r="G39" s="280">
        <v>0</v>
      </c>
      <c r="H39" s="280">
        <v>2</v>
      </c>
      <c r="I39" s="280">
        <v>0.3</v>
      </c>
      <c r="J39" s="280">
        <v>0.06</v>
      </c>
      <c r="K39" s="285">
        <f t="shared" si="29"/>
        <v>0</v>
      </c>
      <c r="L39" s="280"/>
      <c r="M39" s="280"/>
      <c r="N39" s="286">
        <f t="shared" si="30"/>
        <v>0</v>
      </c>
      <c r="O39" s="280">
        <v>0</v>
      </c>
      <c r="P39" s="280">
        <v>0</v>
      </c>
      <c r="Q39" s="280">
        <v>0</v>
      </c>
      <c r="R39" s="291"/>
    </row>
    <row r="40" s="264" customFormat="1" ht="15.75" spans="1:18">
      <c r="A40" s="279" t="s">
        <v>95</v>
      </c>
      <c r="B40" s="277">
        <f t="shared" si="1"/>
        <v>0.05</v>
      </c>
      <c r="C40" s="280">
        <f t="shared" si="25"/>
        <v>0</v>
      </c>
      <c r="D40" s="280">
        <f t="shared" si="26"/>
        <v>0</v>
      </c>
      <c r="E40" s="280">
        <f t="shared" si="27"/>
        <v>0.05</v>
      </c>
      <c r="F40" s="281">
        <f t="shared" si="28"/>
        <v>0</v>
      </c>
      <c r="G40" s="280">
        <v>0</v>
      </c>
      <c r="H40" s="280">
        <v>0</v>
      </c>
      <c r="I40" s="280">
        <v>0</v>
      </c>
      <c r="J40" s="280">
        <v>0</v>
      </c>
      <c r="K40" s="285">
        <f t="shared" si="29"/>
        <v>0</v>
      </c>
      <c r="L40" s="280"/>
      <c r="M40" s="280"/>
      <c r="N40" s="286">
        <f t="shared" si="30"/>
        <v>0.05</v>
      </c>
      <c r="O40" s="280">
        <v>0</v>
      </c>
      <c r="P40" s="280">
        <v>0</v>
      </c>
      <c r="Q40" s="280">
        <v>0.05</v>
      </c>
      <c r="R40" s="291"/>
    </row>
    <row r="41" s="264" customFormat="1" ht="15.75" spans="1:18">
      <c r="A41" s="279" t="s">
        <v>96</v>
      </c>
      <c r="B41" s="277">
        <f t="shared" si="1"/>
        <v>0.01</v>
      </c>
      <c r="C41" s="280">
        <f t="shared" si="25"/>
        <v>0</v>
      </c>
      <c r="D41" s="280">
        <f t="shared" si="26"/>
        <v>0</v>
      </c>
      <c r="E41" s="280">
        <f t="shared" si="27"/>
        <v>0.01</v>
      </c>
      <c r="F41" s="281">
        <f t="shared" si="28"/>
        <v>0</v>
      </c>
      <c r="G41" s="280">
        <v>0</v>
      </c>
      <c r="H41" s="280">
        <v>0</v>
      </c>
      <c r="I41" s="280">
        <v>0</v>
      </c>
      <c r="J41" s="280">
        <v>0</v>
      </c>
      <c r="K41" s="285">
        <f t="shared" si="29"/>
        <v>0</v>
      </c>
      <c r="L41" s="280">
        <v>0</v>
      </c>
      <c r="M41" s="280">
        <v>0</v>
      </c>
      <c r="N41" s="286">
        <f t="shared" si="30"/>
        <v>0.01</v>
      </c>
      <c r="O41" s="280">
        <v>0</v>
      </c>
      <c r="P41" s="280">
        <v>0</v>
      </c>
      <c r="Q41" s="280">
        <v>0.01</v>
      </c>
      <c r="R41" s="291"/>
    </row>
    <row r="42" s="264" customFormat="1" ht="15.75" spans="1:18">
      <c r="A42" s="279" t="s">
        <v>97</v>
      </c>
      <c r="B42" s="277">
        <f t="shared" si="1"/>
        <v>0.05</v>
      </c>
      <c r="C42" s="280">
        <f t="shared" si="25"/>
        <v>0</v>
      </c>
      <c r="D42" s="280">
        <f t="shared" si="26"/>
        <v>0</v>
      </c>
      <c r="E42" s="280">
        <f t="shared" si="27"/>
        <v>0.05</v>
      </c>
      <c r="F42" s="281">
        <f t="shared" si="28"/>
        <v>0</v>
      </c>
      <c r="G42" s="280">
        <v>0</v>
      </c>
      <c r="H42" s="280">
        <v>0</v>
      </c>
      <c r="I42" s="280">
        <v>0</v>
      </c>
      <c r="J42" s="280">
        <v>0</v>
      </c>
      <c r="K42" s="285">
        <f t="shared" si="29"/>
        <v>0</v>
      </c>
      <c r="L42" s="280">
        <v>0</v>
      </c>
      <c r="M42" s="280">
        <v>0</v>
      </c>
      <c r="N42" s="286">
        <f t="shared" si="30"/>
        <v>0.05</v>
      </c>
      <c r="O42" s="280">
        <v>0</v>
      </c>
      <c r="P42" s="280">
        <v>0</v>
      </c>
      <c r="Q42" s="280">
        <v>0.05</v>
      </c>
      <c r="R42" s="291"/>
    </row>
    <row r="43" s="264" customFormat="1" ht="15.75" spans="1:18">
      <c r="A43" s="279" t="s">
        <v>98</v>
      </c>
      <c r="B43" s="277">
        <f t="shared" si="1"/>
        <v>1.3</v>
      </c>
      <c r="C43" s="280">
        <f t="shared" si="25"/>
        <v>0</v>
      </c>
      <c r="D43" s="280">
        <f t="shared" si="26"/>
        <v>1.3</v>
      </c>
      <c r="E43" s="280">
        <f t="shared" si="27"/>
        <v>0</v>
      </c>
      <c r="F43" s="281">
        <f t="shared" si="28"/>
        <v>1.3</v>
      </c>
      <c r="G43" s="280">
        <v>0</v>
      </c>
      <c r="H43" s="280">
        <v>1.3</v>
      </c>
      <c r="I43" s="280">
        <v>0</v>
      </c>
      <c r="J43" s="280">
        <v>0</v>
      </c>
      <c r="K43" s="285">
        <f t="shared" si="29"/>
        <v>0</v>
      </c>
      <c r="L43" s="280">
        <v>0</v>
      </c>
      <c r="M43" s="280">
        <v>0</v>
      </c>
      <c r="N43" s="286">
        <f t="shared" si="30"/>
        <v>0</v>
      </c>
      <c r="O43" s="280">
        <v>0</v>
      </c>
      <c r="P43" s="280">
        <v>0</v>
      </c>
      <c r="Q43" s="280">
        <v>0</v>
      </c>
      <c r="R43" s="291"/>
    </row>
    <row r="44" s="264" customFormat="1" ht="15.75" spans="1:18">
      <c r="A44" s="279" t="s">
        <v>99</v>
      </c>
      <c r="B44" s="277">
        <f t="shared" si="1"/>
        <v>0.5</v>
      </c>
      <c r="C44" s="280">
        <f t="shared" si="25"/>
        <v>0</v>
      </c>
      <c r="D44" s="280">
        <f t="shared" si="26"/>
        <v>0.5</v>
      </c>
      <c r="E44" s="280">
        <f t="shared" si="27"/>
        <v>0</v>
      </c>
      <c r="F44" s="281">
        <f t="shared" si="28"/>
        <v>0</v>
      </c>
      <c r="G44" s="280">
        <v>0</v>
      </c>
      <c r="H44" s="280">
        <v>0</v>
      </c>
      <c r="I44" s="280">
        <v>0</v>
      </c>
      <c r="J44" s="280">
        <v>0</v>
      </c>
      <c r="K44" s="285">
        <f t="shared" si="29"/>
        <v>0</v>
      </c>
      <c r="L44" s="280">
        <v>0</v>
      </c>
      <c r="M44" s="280">
        <v>0</v>
      </c>
      <c r="N44" s="286">
        <f t="shared" si="30"/>
        <v>0.5</v>
      </c>
      <c r="O44" s="280">
        <v>0</v>
      </c>
      <c r="P44" s="280">
        <v>0.5</v>
      </c>
      <c r="Q44" s="280">
        <v>0</v>
      </c>
      <c r="R44" s="291"/>
    </row>
    <row r="45" s="264" customFormat="1" ht="15.75" spans="1:18">
      <c r="A45" s="279" t="s">
        <v>100</v>
      </c>
      <c r="B45" s="277">
        <f t="shared" si="1"/>
        <v>6.15</v>
      </c>
      <c r="C45" s="280">
        <f t="shared" si="25"/>
        <v>0.3</v>
      </c>
      <c r="D45" s="280">
        <f t="shared" si="26"/>
        <v>2</v>
      </c>
      <c r="E45" s="280">
        <f t="shared" si="27"/>
        <v>3.85</v>
      </c>
      <c r="F45" s="281">
        <f t="shared" si="28"/>
        <v>6.15</v>
      </c>
      <c r="G45" s="280">
        <v>0.3</v>
      </c>
      <c r="H45" s="280">
        <v>2</v>
      </c>
      <c r="I45" s="280">
        <v>3.85</v>
      </c>
      <c r="J45" s="280">
        <v>0</v>
      </c>
      <c r="K45" s="285">
        <f t="shared" si="29"/>
        <v>0</v>
      </c>
      <c r="L45" s="280">
        <v>0</v>
      </c>
      <c r="M45" s="280">
        <v>0</v>
      </c>
      <c r="N45" s="286">
        <f t="shared" si="30"/>
        <v>0</v>
      </c>
      <c r="O45" s="280">
        <v>0</v>
      </c>
      <c r="P45" s="280">
        <v>0</v>
      </c>
      <c r="Q45" s="280">
        <v>0</v>
      </c>
      <c r="R45" s="291"/>
    </row>
    <row r="46" s="264" customFormat="1" ht="15.75" spans="1:18">
      <c r="A46" s="279" t="s">
        <v>101</v>
      </c>
      <c r="B46" s="277">
        <f t="shared" si="1"/>
        <v>5.18</v>
      </c>
      <c r="C46" s="280">
        <f t="shared" si="25"/>
        <v>0</v>
      </c>
      <c r="D46" s="280">
        <f t="shared" si="26"/>
        <v>3.8</v>
      </c>
      <c r="E46" s="280">
        <f t="shared" si="27"/>
        <v>1.38</v>
      </c>
      <c r="F46" s="281">
        <f t="shared" si="28"/>
        <v>5.18</v>
      </c>
      <c r="G46" s="280">
        <v>0</v>
      </c>
      <c r="H46" s="280">
        <v>3.8</v>
      </c>
      <c r="I46" s="280">
        <v>1.38</v>
      </c>
      <c r="J46" s="280">
        <v>0</v>
      </c>
      <c r="K46" s="285">
        <f t="shared" si="29"/>
        <v>0</v>
      </c>
      <c r="L46" s="280">
        <v>0</v>
      </c>
      <c r="M46" s="280">
        <v>0</v>
      </c>
      <c r="N46" s="286">
        <f t="shared" si="30"/>
        <v>0</v>
      </c>
      <c r="O46" s="280">
        <v>0</v>
      </c>
      <c r="P46" s="280">
        <v>0</v>
      </c>
      <c r="Q46" s="280">
        <v>0</v>
      </c>
      <c r="R46" s="291"/>
    </row>
    <row r="47" s="264" customFormat="1" ht="15.75" spans="1:18">
      <c r="A47" s="279" t="s">
        <v>102</v>
      </c>
      <c r="B47" s="277">
        <f t="shared" si="1"/>
        <v>2.24</v>
      </c>
      <c r="C47" s="280">
        <f t="shared" si="25"/>
        <v>0.01</v>
      </c>
      <c r="D47" s="280">
        <f t="shared" si="26"/>
        <v>2.13</v>
      </c>
      <c r="E47" s="280">
        <f t="shared" si="27"/>
        <v>0.1</v>
      </c>
      <c r="F47" s="281">
        <f t="shared" si="28"/>
        <v>2.14</v>
      </c>
      <c r="G47" s="280">
        <v>0.01</v>
      </c>
      <c r="H47" s="280">
        <v>2.13</v>
      </c>
      <c r="I47" s="280"/>
      <c r="J47" s="280">
        <v>0</v>
      </c>
      <c r="K47" s="285">
        <f t="shared" si="29"/>
        <v>0</v>
      </c>
      <c r="L47" s="280">
        <v>0</v>
      </c>
      <c r="M47" s="280">
        <v>0</v>
      </c>
      <c r="N47" s="286">
        <f t="shared" si="30"/>
        <v>0.1</v>
      </c>
      <c r="O47" s="280">
        <v>0</v>
      </c>
      <c r="P47" s="280">
        <v>0</v>
      </c>
      <c r="Q47" s="280">
        <v>0.1</v>
      </c>
      <c r="R47" s="291"/>
    </row>
    <row r="48" s="265" customFormat="1" ht="15.75" spans="1:18">
      <c r="A48" s="278" t="s">
        <v>103</v>
      </c>
      <c r="B48" s="277">
        <f t="shared" si="1"/>
        <v>24.54</v>
      </c>
      <c r="C48" s="277">
        <f t="shared" ref="C48:Q48" si="31">SUM(C49:C58)</f>
        <v>4.85</v>
      </c>
      <c r="D48" s="277">
        <f t="shared" si="31"/>
        <v>17</v>
      </c>
      <c r="E48" s="277">
        <f t="shared" si="31"/>
        <v>2.69</v>
      </c>
      <c r="F48" s="277">
        <f t="shared" si="31"/>
        <v>20.92</v>
      </c>
      <c r="G48" s="277">
        <f t="shared" si="31"/>
        <v>1.72</v>
      </c>
      <c r="H48" s="277">
        <f t="shared" si="31"/>
        <v>17</v>
      </c>
      <c r="I48" s="277">
        <f t="shared" si="31"/>
        <v>2.2</v>
      </c>
      <c r="J48" s="277">
        <f t="shared" si="31"/>
        <v>3.1</v>
      </c>
      <c r="K48" s="277">
        <f t="shared" si="31"/>
        <v>0.47</v>
      </c>
      <c r="L48" s="277">
        <f t="shared" si="31"/>
        <v>0</v>
      </c>
      <c r="M48" s="277">
        <f t="shared" si="31"/>
        <v>0.47</v>
      </c>
      <c r="N48" s="277">
        <f t="shared" si="31"/>
        <v>0.05</v>
      </c>
      <c r="O48" s="277">
        <f t="shared" si="31"/>
        <v>0.03</v>
      </c>
      <c r="P48" s="277">
        <f t="shared" si="31"/>
        <v>0</v>
      </c>
      <c r="Q48" s="277">
        <f t="shared" si="31"/>
        <v>0.02</v>
      </c>
      <c r="R48" s="290"/>
    </row>
    <row r="49" s="264" customFormat="1" ht="15.75" spans="1:18">
      <c r="A49" s="279" t="s">
        <v>104</v>
      </c>
      <c r="B49" s="277">
        <f t="shared" si="1"/>
        <v>0</v>
      </c>
      <c r="C49" s="280">
        <f t="shared" ref="C49:C58" si="32">G49+J49+L49+O49</f>
        <v>0</v>
      </c>
      <c r="D49" s="280">
        <f t="shared" ref="D49:D58" si="33">H49+P49</f>
        <v>0</v>
      </c>
      <c r="E49" s="280">
        <f t="shared" ref="E49:E58" si="34">I49+M49+Q49</f>
        <v>0</v>
      </c>
      <c r="F49" s="281">
        <f t="shared" ref="F49:F58" si="35">G49+H49+I49</f>
        <v>0</v>
      </c>
      <c r="G49" s="280">
        <v>0</v>
      </c>
      <c r="H49" s="280">
        <v>0</v>
      </c>
      <c r="I49" s="280">
        <v>0</v>
      </c>
      <c r="J49" s="280">
        <v>0</v>
      </c>
      <c r="K49" s="285">
        <f t="shared" ref="K49:K58" si="36">L49+M49</f>
        <v>0</v>
      </c>
      <c r="L49" s="280">
        <v>0</v>
      </c>
      <c r="M49" s="280">
        <v>0</v>
      </c>
      <c r="N49" s="286">
        <f t="shared" ref="N49:N58" si="37">O49+P49+Q49</f>
        <v>0</v>
      </c>
      <c r="O49" s="280">
        <v>0</v>
      </c>
      <c r="P49" s="280">
        <v>0</v>
      </c>
      <c r="Q49" s="280">
        <v>0</v>
      </c>
      <c r="R49" s="291"/>
    </row>
    <row r="50" s="264" customFormat="1" ht="15.75" spans="1:18">
      <c r="A50" s="279" t="s">
        <v>105</v>
      </c>
      <c r="B50" s="277">
        <f t="shared" si="1"/>
        <v>0.05</v>
      </c>
      <c r="C50" s="280">
        <f t="shared" si="32"/>
        <v>0.03</v>
      </c>
      <c r="D50" s="280">
        <f t="shared" si="33"/>
        <v>0</v>
      </c>
      <c r="E50" s="280">
        <f t="shared" si="34"/>
        <v>0.02</v>
      </c>
      <c r="F50" s="281">
        <f t="shared" si="35"/>
        <v>0</v>
      </c>
      <c r="G50" s="280">
        <v>0</v>
      </c>
      <c r="H50" s="280">
        <v>0</v>
      </c>
      <c r="I50" s="280">
        <v>0</v>
      </c>
      <c r="J50" s="280">
        <v>0</v>
      </c>
      <c r="K50" s="285">
        <f t="shared" si="36"/>
        <v>0</v>
      </c>
      <c r="L50" s="280">
        <v>0</v>
      </c>
      <c r="M50" s="280">
        <v>0</v>
      </c>
      <c r="N50" s="286">
        <f t="shared" si="37"/>
        <v>0.05</v>
      </c>
      <c r="O50" s="280">
        <v>0.03</v>
      </c>
      <c r="P50" s="280">
        <v>0</v>
      </c>
      <c r="Q50" s="280">
        <v>0.02</v>
      </c>
      <c r="R50" s="291"/>
    </row>
    <row r="51" s="264" customFormat="1" ht="15.75" spans="1:18">
      <c r="A51" s="279" t="s">
        <v>106</v>
      </c>
      <c r="B51" s="277">
        <f t="shared" si="1"/>
        <v>0.1</v>
      </c>
      <c r="C51" s="280">
        <f t="shared" si="32"/>
        <v>0.1</v>
      </c>
      <c r="D51" s="280">
        <f t="shared" si="33"/>
        <v>0</v>
      </c>
      <c r="E51" s="280">
        <f t="shared" si="34"/>
        <v>0</v>
      </c>
      <c r="F51" s="281">
        <f t="shared" si="35"/>
        <v>0.1</v>
      </c>
      <c r="G51" s="280">
        <v>0.1</v>
      </c>
      <c r="H51" s="280">
        <v>0</v>
      </c>
      <c r="I51" s="280">
        <v>0</v>
      </c>
      <c r="J51" s="280">
        <v>0</v>
      </c>
      <c r="K51" s="285">
        <f t="shared" si="36"/>
        <v>0</v>
      </c>
      <c r="L51" s="280">
        <v>0</v>
      </c>
      <c r="M51" s="280">
        <v>0</v>
      </c>
      <c r="N51" s="286">
        <f t="shared" si="37"/>
        <v>0</v>
      </c>
      <c r="O51" s="280">
        <v>0</v>
      </c>
      <c r="P51" s="280">
        <v>0</v>
      </c>
      <c r="Q51" s="280">
        <v>0</v>
      </c>
      <c r="R51" s="291"/>
    </row>
    <row r="52" s="264" customFormat="1" ht="15.75" spans="1:18">
      <c r="A52" s="279" t="s">
        <v>107</v>
      </c>
      <c r="B52" s="277">
        <f t="shared" si="1"/>
        <v>0.82</v>
      </c>
      <c r="C52" s="280">
        <f t="shared" si="32"/>
        <v>0.82</v>
      </c>
      <c r="D52" s="280">
        <f t="shared" si="33"/>
        <v>0</v>
      </c>
      <c r="E52" s="280">
        <f t="shared" si="34"/>
        <v>0</v>
      </c>
      <c r="F52" s="281">
        <f t="shared" si="35"/>
        <v>0.22</v>
      </c>
      <c r="G52" s="280">
        <v>0.22</v>
      </c>
      <c r="H52" s="280">
        <v>0</v>
      </c>
      <c r="I52" s="280">
        <v>0</v>
      </c>
      <c r="J52" s="280">
        <v>0.6</v>
      </c>
      <c r="K52" s="285">
        <f t="shared" si="36"/>
        <v>0</v>
      </c>
      <c r="L52" s="280"/>
      <c r="M52" s="280"/>
      <c r="N52" s="286">
        <f t="shared" si="37"/>
        <v>0</v>
      </c>
      <c r="O52" s="280">
        <v>0</v>
      </c>
      <c r="P52" s="280">
        <v>0</v>
      </c>
      <c r="Q52" s="280">
        <v>0</v>
      </c>
      <c r="R52" s="291"/>
    </row>
    <row r="53" s="264" customFormat="1" ht="15.75" spans="1:18">
      <c r="A53" s="279" t="s">
        <v>108</v>
      </c>
      <c r="B53" s="277">
        <f t="shared" si="1"/>
        <v>0.9</v>
      </c>
      <c r="C53" s="280">
        <f t="shared" si="32"/>
        <v>0.6</v>
      </c>
      <c r="D53" s="280">
        <f t="shared" si="33"/>
        <v>0</v>
      </c>
      <c r="E53" s="280">
        <f t="shared" si="34"/>
        <v>0.3</v>
      </c>
      <c r="F53" s="281">
        <f t="shared" si="35"/>
        <v>0.6</v>
      </c>
      <c r="G53" s="280">
        <v>0.3</v>
      </c>
      <c r="H53" s="280">
        <v>0</v>
      </c>
      <c r="I53" s="280">
        <v>0.3</v>
      </c>
      <c r="J53" s="280">
        <v>0.3</v>
      </c>
      <c r="K53" s="285">
        <f t="shared" si="36"/>
        <v>0</v>
      </c>
      <c r="L53" s="280"/>
      <c r="M53" s="280"/>
      <c r="N53" s="286">
        <f t="shared" si="37"/>
        <v>0</v>
      </c>
      <c r="O53" s="280">
        <v>0</v>
      </c>
      <c r="P53" s="280">
        <v>0</v>
      </c>
      <c r="Q53" s="280">
        <v>0</v>
      </c>
      <c r="R53" s="291"/>
    </row>
    <row r="54" s="264" customFormat="1" ht="15.75" spans="1:18">
      <c r="A54" s="279" t="s">
        <v>109</v>
      </c>
      <c r="B54" s="277">
        <f t="shared" si="1"/>
        <v>1.7</v>
      </c>
      <c r="C54" s="280">
        <f t="shared" si="32"/>
        <v>0.9</v>
      </c>
      <c r="D54" s="280">
        <f t="shared" si="33"/>
        <v>0</v>
      </c>
      <c r="E54" s="280">
        <f t="shared" si="34"/>
        <v>0.8</v>
      </c>
      <c r="F54" s="281">
        <f t="shared" si="35"/>
        <v>1.2</v>
      </c>
      <c r="G54" s="280">
        <v>0.4</v>
      </c>
      <c r="H54" s="280">
        <v>0</v>
      </c>
      <c r="I54" s="280">
        <v>0.8</v>
      </c>
      <c r="J54" s="280">
        <v>0.5</v>
      </c>
      <c r="K54" s="285">
        <f t="shared" si="36"/>
        <v>0</v>
      </c>
      <c r="L54" s="280"/>
      <c r="M54" s="280"/>
      <c r="N54" s="286">
        <f t="shared" si="37"/>
        <v>0</v>
      </c>
      <c r="O54" s="280">
        <v>0</v>
      </c>
      <c r="P54" s="280">
        <v>0</v>
      </c>
      <c r="Q54" s="280">
        <v>0</v>
      </c>
      <c r="R54" s="291"/>
    </row>
    <row r="55" s="264" customFormat="1" ht="15.75" spans="1:18">
      <c r="A55" s="279" t="s">
        <v>110</v>
      </c>
      <c r="B55" s="277">
        <f t="shared" si="1"/>
        <v>2.6</v>
      </c>
      <c r="C55" s="280">
        <f t="shared" si="32"/>
        <v>2.1</v>
      </c>
      <c r="D55" s="280">
        <f t="shared" si="33"/>
        <v>0</v>
      </c>
      <c r="E55" s="280">
        <f t="shared" si="34"/>
        <v>0.5</v>
      </c>
      <c r="F55" s="281">
        <f t="shared" si="35"/>
        <v>1.1</v>
      </c>
      <c r="G55" s="280">
        <v>0.6</v>
      </c>
      <c r="H55" s="280">
        <v>0</v>
      </c>
      <c r="I55" s="280">
        <v>0.5</v>
      </c>
      <c r="J55" s="280">
        <v>1.5</v>
      </c>
      <c r="K55" s="285">
        <f t="shared" si="36"/>
        <v>0</v>
      </c>
      <c r="L55" s="280"/>
      <c r="M55" s="280"/>
      <c r="N55" s="286">
        <f t="shared" si="37"/>
        <v>0</v>
      </c>
      <c r="O55" s="280">
        <v>0</v>
      </c>
      <c r="P55" s="280">
        <v>0</v>
      </c>
      <c r="Q55" s="280">
        <v>0</v>
      </c>
      <c r="R55" s="291"/>
    </row>
    <row r="56" s="264" customFormat="1" ht="15.75" spans="1:18">
      <c r="A56" s="279" t="s">
        <v>111</v>
      </c>
      <c r="B56" s="277">
        <f t="shared" si="1"/>
        <v>6.8</v>
      </c>
      <c r="C56" s="280">
        <f t="shared" si="32"/>
        <v>0.3</v>
      </c>
      <c r="D56" s="280">
        <f t="shared" si="33"/>
        <v>6</v>
      </c>
      <c r="E56" s="280">
        <f t="shared" si="34"/>
        <v>0.5</v>
      </c>
      <c r="F56" s="281">
        <f t="shared" si="35"/>
        <v>6.6</v>
      </c>
      <c r="G56" s="280">
        <v>0.1</v>
      </c>
      <c r="H56" s="280">
        <v>6</v>
      </c>
      <c r="I56" s="280">
        <v>0.5</v>
      </c>
      <c r="J56" s="280">
        <v>0.2</v>
      </c>
      <c r="K56" s="285">
        <f t="shared" si="36"/>
        <v>0</v>
      </c>
      <c r="L56" s="280"/>
      <c r="M56" s="280"/>
      <c r="N56" s="286">
        <f t="shared" si="37"/>
        <v>0</v>
      </c>
      <c r="O56" s="280">
        <v>0</v>
      </c>
      <c r="P56" s="280">
        <v>0</v>
      </c>
      <c r="Q56" s="280">
        <v>0</v>
      </c>
      <c r="R56" s="291"/>
    </row>
    <row r="57" s="264" customFormat="1" ht="15.75" spans="1:18">
      <c r="A57" s="279" t="s">
        <v>112</v>
      </c>
      <c r="B57" s="277">
        <f t="shared" si="1"/>
        <v>4.97</v>
      </c>
      <c r="C57" s="280">
        <f t="shared" si="32"/>
        <v>0</v>
      </c>
      <c r="D57" s="280">
        <f t="shared" si="33"/>
        <v>4.5</v>
      </c>
      <c r="E57" s="280">
        <f t="shared" si="34"/>
        <v>0.47</v>
      </c>
      <c r="F57" s="281">
        <f t="shared" si="35"/>
        <v>4.5</v>
      </c>
      <c r="G57" s="280">
        <v>0</v>
      </c>
      <c r="H57" s="280">
        <v>4.5</v>
      </c>
      <c r="I57" s="280">
        <v>0</v>
      </c>
      <c r="J57" s="280">
        <v>0</v>
      </c>
      <c r="K57" s="285">
        <f t="shared" si="36"/>
        <v>0.47</v>
      </c>
      <c r="L57" s="280">
        <v>0</v>
      </c>
      <c r="M57" s="280">
        <f>0.4+0.07</f>
        <v>0.47</v>
      </c>
      <c r="N57" s="286">
        <f t="shared" si="37"/>
        <v>0</v>
      </c>
      <c r="O57" s="280">
        <v>0</v>
      </c>
      <c r="P57" s="280">
        <v>0</v>
      </c>
      <c r="Q57" s="280">
        <v>0</v>
      </c>
      <c r="R57" s="291"/>
    </row>
    <row r="58" s="264" customFormat="1" ht="15.75" spans="1:18">
      <c r="A58" s="279" t="s">
        <v>113</v>
      </c>
      <c r="B58" s="277">
        <f t="shared" si="1"/>
        <v>6.6</v>
      </c>
      <c r="C58" s="280">
        <f t="shared" si="32"/>
        <v>0</v>
      </c>
      <c r="D58" s="280">
        <f t="shared" si="33"/>
        <v>6.5</v>
      </c>
      <c r="E58" s="280">
        <f t="shared" si="34"/>
        <v>0.1</v>
      </c>
      <c r="F58" s="281">
        <f t="shared" si="35"/>
        <v>6.6</v>
      </c>
      <c r="G58" s="280">
        <v>0</v>
      </c>
      <c r="H58" s="280">
        <v>6.5</v>
      </c>
      <c r="I58" s="280">
        <v>0.1</v>
      </c>
      <c r="J58" s="280">
        <v>0</v>
      </c>
      <c r="K58" s="285">
        <f t="shared" si="36"/>
        <v>0</v>
      </c>
      <c r="L58" s="280">
        <v>0</v>
      </c>
      <c r="M58" s="280">
        <v>0</v>
      </c>
      <c r="N58" s="286">
        <f t="shared" si="37"/>
        <v>0</v>
      </c>
      <c r="O58" s="280">
        <v>0</v>
      </c>
      <c r="P58" s="280">
        <v>0</v>
      </c>
      <c r="Q58" s="280">
        <v>0</v>
      </c>
      <c r="R58" s="291"/>
    </row>
    <row r="59" s="265" customFormat="1" ht="15.75" spans="1:18">
      <c r="A59" s="278" t="s">
        <v>114</v>
      </c>
      <c r="B59" s="277">
        <f t="shared" si="1"/>
        <v>0.31</v>
      </c>
      <c r="C59" s="277">
        <f t="shared" ref="C59:Q59" si="38">SUM(C60:C65)</f>
        <v>0.04</v>
      </c>
      <c r="D59" s="277">
        <f t="shared" si="38"/>
        <v>0</v>
      </c>
      <c r="E59" s="277">
        <f t="shared" si="38"/>
        <v>0.27</v>
      </c>
      <c r="F59" s="277">
        <f t="shared" si="38"/>
        <v>0</v>
      </c>
      <c r="G59" s="277">
        <f t="shared" si="38"/>
        <v>0</v>
      </c>
      <c r="H59" s="277">
        <f t="shared" si="38"/>
        <v>0</v>
      </c>
      <c r="I59" s="277">
        <f t="shared" si="38"/>
        <v>0</v>
      </c>
      <c r="J59" s="277">
        <f t="shared" si="38"/>
        <v>0</v>
      </c>
      <c r="K59" s="277">
        <f t="shared" si="38"/>
        <v>0</v>
      </c>
      <c r="L59" s="277">
        <f t="shared" si="38"/>
        <v>0</v>
      </c>
      <c r="M59" s="277">
        <f t="shared" si="38"/>
        <v>0</v>
      </c>
      <c r="N59" s="277">
        <f t="shared" si="38"/>
        <v>0.31</v>
      </c>
      <c r="O59" s="277">
        <f t="shared" si="38"/>
        <v>0.04</v>
      </c>
      <c r="P59" s="277">
        <f t="shared" si="38"/>
        <v>0</v>
      </c>
      <c r="Q59" s="277">
        <f t="shared" si="38"/>
        <v>0.27</v>
      </c>
      <c r="R59" s="290"/>
    </row>
    <row r="60" s="264" customFormat="1" ht="15.75" spans="1:18">
      <c r="A60" s="279" t="s">
        <v>115</v>
      </c>
      <c r="B60" s="277">
        <f t="shared" si="1"/>
        <v>0.2</v>
      </c>
      <c r="C60" s="280">
        <f t="shared" ref="C60:C65" si="39">G60+J60+L60+O60</f>
        <v>0</v>
      </c>
      <c r="D60" s="280">
        <f t="shared" ref="D60:D65" si="40">H60+P60</f>
        <v>0</v>
      </c>
      <c r="E60" s="280">
        <f t="shared" ref="E60:E65" si="41">I60+M60+Q60</f>
        <v>0.2</v>
      </c>
      <c r="F60" s="281">
        <f t="shared" ref="F60:F65" si="42">G60+H60+I60</f>
        <v>0</v>
      </c>
      <c r="G60" s="280">
        <v>0</v>
      </c>
      <c r="H60" s="280">
        <v>0</v>
      </c>
      <c r="I60" s="280">
        <v>0</v>
      </c>
      <c r="J60" s="280">
        <v>0</v>
      </c>
      <c r="K60" s="285">
        <f t="shared" ref="K60:K65" si="43">L60+M60</f>
        <v>0</v>
      </c>
      <c r="L60" s="280">
        <v>0</v>
      </c>
      <c r="M60" s="280">
        <v>0</v>
      </c>
      <c r="N60" s="286">
        <f t="shared" ref="N60:N65" si="44">O60+P60+Q60</f>
        <v>0.2</v>
      </c>
      <c r="O60" s="280">
        <v>0</v>
      </c>
      <c r="P60" s="280">
        <v>0</v>
      </c>
      <c r="Q60" s="280">
        <v>0.2</v>
      </c>
      <c r="R60" s="291"/>
    </row>
    <row r="61" s="264" customFormat="1" ht="15.75" spans="1:18">
      <c r="A61" s="279" t="s">
        <v>116</v>
      </c>
      <c r="B61" s="277">
        <f t="shared" si="1"/>
        <v>0.04</v>
      </c>
      <c r="C61" s="280">
        <f t="shared" si="39"/>
        <v>0</v>
      </c>
      <c r="D61" s="280">
        <f t="shared" si="40"/>
        <v>0</v>
      </c>
      <c r="E61" s="280">
        <f t="shared" si="41"/>
        <v>0.04</v>
      </c>
      <c r="F61" s="281">
        <f t="shared" si="42"/>
        <v>0</v>
      </c>
      <c r="G61" s="280">
        <v>0</v>
      </c>
      <c r="H61" s="280">
        <v>0</v>
      </c>
      <c r="I61" s="280">
        <v>0</v>
      </c>
      <c r="J61" s="280">
        <v>0</v>
      </c>
      <c r="K61" s="285">
        <f t="shared" si="43"/>
        <v>0</v>
      </c>
      <c r="L61" s="280">
        <v>0</v>
      </c>
      <c r="M61" s="280">
        <v>0</v>
      </c>
      <c r="N61" s="286">
        <f t="shared" si="44"/>
        <v>0.04</v>
      </c>
      <c r="O61" s="280">
        <v>0</v>
      </c>
      <c r="P61" s="280">
        <v>0</v>
      </c>
      <c r="Q61" s="280">
        <v>0.04</v>
      </c>
      <c r="R61" s="291"/>
    </row>
    <row r="62" s="264" customFormat="1" ht="15.75" spans="1:18">
      <c r="A62" s="279" t="s">
        <v>117</v>
      </c>
      <c r="B62" s="277">
        <f t="shared" si="1"/>
        <v>0.03</v>
      </c>
      <c r="C62" s="280">
        <f t="shared" si="39"/>
        <v>0.03</v>
      </c>
      <c r="D62" s="280">
        <f t="shared" si="40"/>
        <v>0</v>
      </c>
      <c r="E62" s="280">
        <f t="shared" si="41"/>
        <v>0</v>
      </c>
      <c r="F62" s="281">
        <f t="shared" si="42"/>
        <v>0</v>
      </c>
      <c r="G62" s="280">
        <v>0</v>
      </c>
      <c r="H62" s="280">
        <v>0</v>
      </c>
      <c r="I62" s="280">
        <v>0</v>
      </c>
      <c r="J62" s="280">
        <v>0</v>
      </c>
      <c r="K62" s="285">
        <f t="shared" si="43"/>
        <v>0</v>
      </c>
      <c r="L62" s="280">
        <v>0</v>
      </c>
      <c r="M62" s="280">
        <v>0</v>
      </c>
      <c r="N62" s="286">
        <f t="shared" si="44"/>
        <v>0.03</v>
      </c>
      <c r="O62" s="280">
        <v>0.03</v>
      </c>
      <c r="P62" s="280">
        <v>0</v>
      </c>
      <c r="Q62" s="280">
        <v>0</v>
      </c>
      <c r="R62" s="291"/>
    </row>
    <row r="63" s="264" customFormat="1" ht="15.75" spans="1:18">
      <c r="A63" s="279" t="s">
        <v>118</v>
      </c>
      <c r="B63" s="277">
        <f t="shared" si="1"/>
        <v>0.01</v>
      </c>
      <c r="C63" s="280">
        <f t="shared" si="39"/>
        <v>0.01</v>
      </c>
      <c r="D63" s="280">
        <f t="shared" si="40"/>
        <v>0</v>
      </c>
      <c r="E63" s="280">
        <f t="shared" si="41"/>
        <v>0</v>
      </c>
      <c r="F63" s="281">
        <f t="shared" si="42"/>
        <v>0</v>
      </c>
      <c r="G63" s="280">
        <v>0</v>
      </c>
      <c r="H63" s="280">
        <v>0</v>
      </c>
      <c r="I63" s="280">
        <v>0</v>
      </c>
      <c r="J63" s="280">
        <v>0</v>
      </c>
      <c r="K63" s="285">
        <f t="shared" si="43"/>
        <v>0</v>
      </c>
      <c r="L63" s="280">
        <v>0</v>
      </c>
      <c r="M63" s="280">
        <v>0</v>
      </c>
      <c r="N63" s="286">
        <f t="shared" si="44"/>
        <v>0.01</v>
      </c>
      <c r="O63" s="280">
        <v>0.01</v>
      </c>
      <c r="P63" s="280">
        <v>0</v>
      </c>
      <c r="Q63" s="280">
        <v>0</v>
      </c>
      <c r="R63" s="291"/>
    </row>
    <row r="64" s="264" customFormat="1" ht="15.75" spans="1:18">
      <c r="A64" s="279" t="s">
        <v>119</v>
      </c>
      <c r="B64" s="277">
        <f t="shared" si="1"/>
        <v>0.03</v>
      </c>
      <c r="C64" s="280">
        <f t="shared" si="39"/>
        <v>0</v>
      </c>
      <c r="D64" s="280">
        <f t="shared" si="40"/>
        <v>0</v>
      </c>
      <c r="E64" s="280">
        <f t="shared" si="41"/>
        <v>0.03</v>
      </c>
      <c r="F64" s="281">
        <f t="shared" si="42"/>
        <v>0</v>
      </c>
      <c r="G64" s="280">
        <v>0</v>
      </c>
      <c r="H64" s="280">
        <v>0</v>
      </c>
      <c r="I64" s="280">
        <v>0</v>
      </c>
      <c r="J64" s="280">
        <v>0</v>
      </c>
      <c r="K64" s="285">
        <f t="shared" si="43"/>
        <v>0</v>
      </c>
      <c r="L64" s="280">
        <v>0</v>
      </c>
      <c r="M64" s="280">
        <v>0</v>
      </c>
      <c r="N64" s="286">
        <f t="shared" si="44"/>
        <v>0.03</v>
      </c>
      <c r="O64" s="280">
        <v>0</v>
      </c>
      <c r="P64" s="280">
        <v>0</v>
      </c>
      <c r="Q64" s="280">
        <v>0.03</v>
      </c>
      <c r="R64" s="291"/>
    </row>
    <row r="65" s="264" customFormat="1" ht="15.75" spans="1:18">
      <c r="A65" s="279" t="s">
        <v>120</v>
      </c>
      <c r="B65" s="277">
        <f t="shared" si="1"/>
        <v>0</v>
      </c>
      <c r="C65" s="280">
        <f t="shared" si="39"/>
        <v>0</v>
      </c>
      <c r="D65" s="280">
        <f t="shared" si="40"/>
        <v>0</v>
      </c>
      <c r="E65" s="280">
        <f t="shared" si="41"/>
        <v>0</v>
      </c>
      <c r="F65" s="281">
        <f t="shared" si="42"/>
        <v>0</v>
      </c>
      <c r="G65" s="280">
        <v>0</v>
      </c>
      <c r="H65" s="280">
        <v>0</v>
      </c>
      <c r="I65" s="280">
        <v>0</v>
      </c>
      <c r="J65" s="280">
        <v>0</v>
      </c>
      <c r="K65" s="285">
        <f t="shared" si="43"/>
        <v>0</v>
      </c>
      <c r="L65" s="280">
        <v>0</v>
      </c>
      <c r="M65" s="280">
        <v>0</v>
      </c>
      <c r="N65" s="286">
        <f t="shared" si="44"/>
        <v>0</v>
      </c>
      <c r="O65" s="280">
        <v>0</v>
      </c>
      <c r="P65" s="280">
        <v>0</v>
      </c>
      <c r="Q65" s="280">
        <v>0</v>
      </c>
      <c r="R65" s="291"/>
    </row>
    <row r="66" s="265" customFormat="1" ht="15.75" spans="1:18">
      <c r="A66" s="278" t="s">
        <v>121</v>
      </c>
      <c r="B66" s="277">
        <f t="shared" si="1"/>
        <v>9.12</v>
      </c>
      <c r="C66" s="277">
        <f t="shared" ref="C66:Q66" si="45">SUM(C67:C74)</f>
        <v>4.82</v>
      </c>
      <c r="D66" s="277">
        <f t="shared" si="45"/>
        <v>0</v>
      </c>
      <c r="E66" s="277">
        <f t="shared" si="45"/>
        <v>4.3</v>
      </c>
      <c r="F66" s="277">
        <f t="shared" si="45"/>
        <v>5.95</v>
      </c>
      <c r="G66" s="277">
        <f t="shared" si="45"/>
        <v>2.25</v>
      </c>
      <c r="H66" s="277">
        <f t="shared" si="45"/>
        <v>0</v>
      </c>
      <c r="I66" s="277">
        <f t="shared" si="45"/>
        <v>3.7</v>
      </c>
      <c r="J66" s="277">
        <f t="shared" si="45"/>
        <v>2.51</v>
      </c>
      <c r="K66" s="277">
        <f t="shared" si="45"/>
        <v>0.6</v>
      </c>
      <c r="L66" s="277">
        <f t="shared" si="45"/>
        <v>0</v>
      </c>
      <c r="M66" s="277">
        <f t="shared" si="45"/>
        <v>0.6</v>
      </c>
      <c r="N66" s="277">
        <f t="shared" si="45"/>
        <v>0.06</v>
      </c>
      <c r="O66" s="277">
        <f t="shared" si="45"/>
        <v>0.06</v>
      </c>
      <c r="P66" s="277">
        <f t="shared" si="45"/>
        <v>0</v>
      </c>
      <c r="Q66" s="277">
        <f t="shared" si="45"/>
        <v>0</v>
      </c>
      <c r="R66" s="290"/>
    </row>
    <row r="67" s="264" customFormat="1" ht="15.75" spans="1:18">
      <c r="A67" s="279" t="s">
        <v>122</v>
      </c>
      <c r="B67" s="277">
        <f t="shared" si="1"/>
        <v>0.28</v>
      </c>
      <c r="C67" s="280">
        <f t="shared" ref="C67:C74" si="46">G67+J67+L67+O67</f>
        <v>0.08</v>
      </c>
      <c r="D67" s="280">
        <f t="shared" ref="D67:D74" si="47">H67+P67</f>
        <v>0</v>
      </c>
      <c r="E67" s="280">
        <f t="shared" ref="E67:E74" si="48">I67+M67+Q67</f>
        <v>0.2</v>
      </c>
      <c r="F67" s="281">
        <f t="shared" ref="F67:F74" si="49">G67+H67+I67</f>
        <v>0.28</v>
      </c>
      <c r="G67" s="280">
        <v>0.08</v>
      </c>
      <c r="H67" s="280">
        <v>0</v>
      </c>
      <c r="I67" s="280">
        <v>0.2</v>
      </c>
      <c r="J67" s="280">
        <v>0</v>
      </c>
      <c r="K67" s="285">
        <f t="shared" ref="K67:K74" si="50">L67+M67</f>
        <v>0</v>
      </c>
      <c r="L67" s="280">
        <v>0</v>
      </c>
      <c r="M67" s="280">
        <v>0</v>
      </c>
      <c r="N67" s="286">
        <f t="shared" ref="N67:N74" si="51">O67+P67+Q67</f>
        <v>0</v>
      </c>
      <c r="O67" s="280">
        <v>0</v>
      </c>
      <c r="P67" s="280">
        <v>0</v>
      </c>
      <c r="Q67" s="280">
        <v>0</v>
      </c>
      <c r="R67" s="291"/>
    </row>
    <row r="68" s="264" customFormat="1" ht="15.75" spans="1:18">
      <c r="A68" s="279" t="s">
        <v>123</v>
      </c>
      <c r="B68" s="277">
        <f t="shared" si="1"/>
        <v>0.05</v>
      </c>
      <c r="C68" s="280">
        <f t="shared" si="46"/>
        <v>0.05</v>
      </c>
      <c r="D68" s="280">
        <f t="shared" si="47"/>
        <v>0</v>
      </c>
      <c r="E68" s="280">
        <f t="shared" si="48"/>
        <v>0</v>
      </c>
      <c r="F68" s="281">
        <f t="shared" si="49"/>
        <v>0</v>
      </c>
      <c r="G68" s="280">
        <v>0</v>
      </c>
      <c r="H68" s="280">
        <v>0</v>
      </c>
      <c r="I68" s="280">
        <v>0</v>
      </c>
      <c r="J68" s="280">
        <v>0</v>
      </c>
      <c r="K68" s="285">
        <f t="shared" si="50"/>
        <v>0</v>
      </c>
      <c r="L68" s="280">
        <v>0</v>
      </c>
      <c r="M68" s="280">
        <v>0</v>
      </c>
      <c r="N68" s="286">
        <f t="shared" si="51"/>
        <v>0.05</v>
      </c>
      <c r="O68" s="280">
        <v>0.05</v>
      </c>
      <c r="P68" s="280">
        <v>0</v>
      </c>
      <c r="Q68" s="280">
        <v>0</v>
      </c>
      <c r="R68" s="291"/>
    </row>
    <row r="69" s="264" customFormat="1" ht="15.75" spans="1:18">
      <c r="A69" s="279" t="s">
        <v>124</v>
      </c>
      <c r="B69" s="277">
        <f t="shared" si="1"/>
        <v>0.01</v>
      </c>
      <c r="C69" s="280">
        <f t="shared" si="46"/>
        <v>0.01</v>
      </c>
      <c r="D69" s="280">
        <f t="shared" si="47"/>
        <v>0</v>
      </c>
      <c r="E69" s="280">
        <f t="shared" si="48"/>
        <v>0</v>
      </c>
      <c r="F69" s="281">
        <f t="shared" si="49"/>
        <v>0</v>
      </c>
      <c r="G69" s="280">
        <v>0</v>
      </c>
      <c r="H69" s="280">
        <v>0</v>
      </c>
      <c r="I69" s="280">
        <v>0</v>
      </c>
      <c r="J69" s="280">
        <v>0</v>
      </c>
      <c r="K69" s="285">
        <f t="shared" si="50"/>
        <v>0</v>
      </c>
      <c r="L69" s="280">
        <v>0</v>
      </c>
      <c r="M69" s="280">
        <v>0</v>
      </c>
      <c r="N69" s="286">
        <f t="shared" si="51"/>
        <v>0.01</v>
      </c>
      <c r="O69" s="280">
        <v>0.01</v>
      </c>
      <c r="P69" s="280">
        <v>0</v>
      </c>
      <c r="Q69" s="280">
        <v>0</v>
      </c>
      <c r="R69" s="291"/>
    </row>
    <row r="70" s="264" customFormat="1" ht="15.75" spans="1:18">
      <c r="A70" s="279" t="s">
        <v>125</v>
      </c>
      <c r="B70" s="277">
        <f t="shared" si="1"/>
        <v>0.2</v>
      </c>
      <c r="C70" s="280">
        <f t="shared" si="46"/>
        <v>0</v>
      </c>
      <c r="D70" s="280">
        <f t="shared" si="47"/>
        <v>0</v>
      </c>
      <c r="E70" s="280">
        <f t="shared" si="48"/>
        <v>0.2</v>
      </c>
      <c r="F70" s="281">
        <f t="shared" si="49"/>
        <v>0.2</v>
      </c>
      <c r="G70" s="280">
        <v>0</v>
      </c>
      <c r="H70" s="280">
        <v>0</v>
      </c>
      <c r="I70" s="280">
        <v>0.2</v>
      </c>
      <c r="J70" s="280">
        <v>0</v>
      </c>
      <c r="K70" s="285">
        <f t="shared" si="50"/>
        <v>0</v>
      </c>
      <c r="L70" s="280">
        <v>0</v>
      </c>
      <c r="M70" s="280">
        <v>0</v>
      </c>
      <c r="N70" s="286">
        <f t="shared" si="51"/>
        <v>0</v>
      </c>
      <c r="O70" s="280">
        <v>0</v>
      </c>
      <c r="P70" s="280">
        <v>0</v>
      </c>
      <c r="Q70" s="280">
        <v>0</v>
      </c>
      <c r="R70" s="291"/>
    </row>
    <row r="71" s="264" customFormat="1" ht="15.75" spans="1:18">
      <c r="A71" s="279" t="s">
        <v>126</v>
      </c>
      <c r="B71" s="277">
        <f t="shared" ref="B71:B122" si="52">C71+D71+E71</f>
        <v>1.17</v>
      </c>
      <c r="C71" s="280">
        <f t="shared" si="46"/>
        <v>0.17</v>
      </c>
      <c r="D71" s="280">
        <f t="shared" si="47"/>
        <v>0</v>
      </c>
      <c r="E71" s="280">
        <f t="shared" si="48"/>
        <v>1</v>
      </c>
      <c r="F71" s="281">
        <f t="shared" si="49"/>
        <v>1.17</v>
      </c>
      <c r="G71" s="280">
        <v>0.17</v>
      </c>
      <c r="H71" s="280">
        <v>0</v>
      </c>
      <c r="I71" s="280">
        <v>1</v>
      </c>
      <c r="J71" s="280">
        <v>0</v>
      </c>
      <c r="K71" s="285">
        <f t="shared" si="50"/>
        <v>0</v>
      </c>
      <c r="L71" s="280">
        <v>0</v>
      </c>
      <c r="M71" s="280">
        <v>0</v>
      </c>
      <c r="N71" s="286">
        <f t="shared" si="51"/>
        <v>0</v>
      </c>
      <c r="O71" s="280">
        <v>0</v>
      </c>
      <c r="P71" s="280">
        <v>0</v>
      </c>
      <c r="Q71" s="280">
        <v>0</v>
      </c>
      <c r="R71" s="291"/>
    </row>
    <row r="72" s="264" customFormat="1" ht="15.75" spans="1:18">
      <c r="A72" s="292" t="s">
        <v>127</v>
      </c>
      <c r="B72" s="277">
        <f t="shared" si="52"/>
        <v>3.1</v>
      </c>
      <c r="C72" s="280">
        <f t="shared" si="46"/>
        <v>2.5</v>
      </c>
      <c r="D72" s="280">
        <f t="shared" si="47"/>
        <v>0</v>
      </c>
      <c r="E72" s="280">
        <f t="shared" si="48"/>
        <v>0.6</v>
      </c>
      <c r="F72" s="281">
        <f t="shared" si="49"/>
        <v>2</v>
      </c>
      <c r="G72" s="280">
        <v>1.5</v>
      </c>
      <c r="H72" s="280">
        <v>0</v>
      </c>
      <c r="I72" s="280">
        <v>0.5</v>
      </c>
      <c r="J72" s="280">
        <v>1</v>
      </c>
      <c r="K72" s="285">
        <f t="shared" si="50"/>
        <v>0.1</v>
      </c>
      <c r="L72" s="280"/>
      <c r="M72" s="280">
        <v>0.1</v>
      </c>
      <c r="N72" s="286">
        <f t="shared" si="51"/>
        <v>0</v>
      </c>
      <c r="O72" s="280">
        <v>0</v>
      </c>
      <c r="P72" s="280">
        <v>0</v>
      </c>
      <c r="Q72" s="280">
        <v>0</v>
      </c>
      <c r="R72" s="291"/>
    </row>
    <row r="73" s="264" customFormat="1" ht="15.75" spans="1:18">
      <c r="A73" s="279" t="s">
        <v>128</v>
      </c>
      <c r="B73" s="277">
        <f t="shared" si="52"/>
        <v>3.21</v>
      </c>
      <c r="C73" s="280">
        <f t="shared" si="46"/>
        <v>1.11</v>
      </c>
      <c r="D73" s="280">
        <f t="shared" si="47"/>
        <v>0</v>
      </c>
      <c r="E73" s="280">
        <f t="shared" si="48"/>
        <v>2.1</v>
      </c>
      <c r="F73" s="281">
        <f t="shared" si="49"/>
        <v>2</v>
      </c>
      <c r="G73" s="280">
        <v>0.4</v>
      </c>
      <c r="H73" s="280">
        <v>0</v>
      </c>
      <c r="I73" s="280">
        <v>1.6</v>
      </c>
      <c r="J73" s="280">
        <v>0.71</v>
      </c>
      <c r="K73" s="285">
        <f t="shared" si="50"/>
        <v>0.5</v>
      </c>
      <c r="L73" s="280"/>
      <c r="M73" s="280">
        <f>0.3+0.2</f>
        <v>0.5</v>
      </c>
      <c r="N73" s="286">
        <f t="shared" si="51"/>
        <v>0</v>
      </c>
      <c r="O73" s="280">
        <v>0</v>
      </c>
      <c r="P73" s="280">
        <v>0</v>
      </c>
      <c r="Q73" s="280">
        <v>0</v>
      </c>
      <c r="R73" s="291"/>
    </row>
    <row r="74" s="264" customFormat="1" ht="15.75" spans="1:18">
      <c r="A74" s="292" t="s">
        <v>129</v>
      </c>
      <c r="B74" s="277">
        <f t="shared" si="52"/>
        <v>1.1</v>
      </c>
      <c r="C74" s="280">
        <f t="shared" si="46"/>
        <v>0.9</v>
      </c>
      <c r="D74" s="280">
        <f t="shared" si="47"/>
        <v>0</v>
      </c>
      <c r="E74" s="280">
        <f t="shared" si="48"/>
        <v>0.2</v>
      </c>
      <c r="F74" s="281">
        <f t="shared" si="49"/>
        <v>0.3</v>
      </c>
      <c r="G74" s="280">
        <v>0.1</v>
      </c>
      <c r="H74" s="280">
        <v>0</v>
      </c>
      <c r="I74" s="280">
        <v>0.2</v>
      </c>
      <c r="J74" s="280">
        <v>0.8</v>
      </c>
      <c r="K74" s="285">
        <f t="shared" si="50"/>
        <v>0</v>
      </c>
      <c r="L74" s="280"/>
      <c r="M74" s="280"/>
      <c r="N74" s="286">
        <f t="shared" si="51"/>
        <v>0</v>
      </c>
      <c r="O74" s="280">
        <v>0</v>
      </c>
      <c r="P74" s="280">
        <v>0</v>
      </c>
      <c r="Q74" s="280">
        <v>0</v>
      </c>
      <c r="R74" s="291"/>
    </row>
    <row r="75" s="265" customFormat="1" ht="15.75" spans="1:18">
      <c r="A75" s="278" t="s">
        <v>130</v>
      </c>
      <c r="B75" s="277">
        <f t="shared" si="52"/>
        <v>16.05</v>
      </c>
      <c r="C75" s="277">
        <f t="shared" ref="C75:Q75" si="53">SUM(C76:C83)</f>
        <v>5.75</v>
      </c>
      <c r="D75" s="277">
        <f t="shared" si="53"/>
        <v>4.5</v>
      </c>
      <c r="E75" s="277">
        <f t="shared" si="53"/>
        <v>5.8</v>
      </c>
      <c r="F75" s="277">
        <f t="shared" si="53"/>
        <v>8.45</v>
      </c>
      <c r="G75" s="277">
        <f t="shared" si="53"/>
        <v>1.65</v>
      </c>
      <c r="H75" s="277">
        <f t="shared" si="53"/>
        <v>4.5</v>
      </c>
      <c r="I75" s="277">
        <f t="shared" si="53"/>
        <v>2.3</v>
      </c>
      <c r="J75" s="277">
        <f t="shared" si="53"/>
        <v>4</v>
      </c>
      <c r="K75" s="277">
        <f t="shared" si="53"/>
        <v>3.5</v>
      </c>
      <c r="L75" s="277">
        <f t="shared" si="53"/>
        <v>0</v>
      </c>
      <c r="M75" s="277">
        <f t="shared" si="53"/>
        <v>3.5</v>
      </c>
      <c r="N75" s="277">
        <f t="shared" si="53"/>
        <v>0.1</v>
      </c>
      <c r="O75" s="277">
        <f t="shared" si="53"/>
        <v>0.1</v>
      </c>
      <c r="P75" s="277">
        <f t="shared" si="53"/>
        <v>0</v>
      </c>
      <c r="Q75" s="277">
        <f t="shared" si="53"/>
        <v>0</v>
      </c>
      <c r="R75" s="290"/>
    </row>
    <row r="76" s="264" customFormat="1" ht="15.75" spans="1:18">
      <c r="A76" s="279" t="s">
        <v>131</v>
      </c>
      <c r="B76" s="277">
        <f t="shared" si="52"/>
        <v>0</v>
      </c>
      <c r="C76" s="280">
        <f t="shared" ref="C76:C83" si="54">G76+J76+L76+O76</f>
        <v>0</v>
      </c>
      <c r="D76" s="280">
        <f t="shared" ref="D76:D83" si="55">H76+P76</f>
        <v>0</v>
      </c>
      <c r="E76" s="280">
        <f t="shared" ref="E76:E83" si="56">I76+M76+Q76</f>
        <v>0</v>
      </c>
      <c r="F76" s="281">
        <f t="shared" ref="F76:F83" si="57">G76+H76+I76</f>
        <v>0</v>
      </c>
      <c r="G76" s="280">
        <v>0</v>
      </c>
      <c r="H76" s="280">
        <v>0</v>
      </c>
      <c r="I76" s="280">
        <v>0</v>
      </c>
      <c r="J76" s="280">
        <v>0</v>
      </c>
      <c r="K76" s="285">
        <f t="shared" ref="K76:K83" si="58">L76+M76</f>
        <v>0</v>
      </c>
      <c r="L76" s="280">
        <v>0</v>
      </c>
      <c r="M76" s="280">
        <v>0</v>
      </c>
      <c r="N76" s="286">
        <f t="shared" ref="N76:N83" si="59">O76+P76+Q76</f>
        <v>0</v>
      </c>
      <c r="O76" s="280">
        <v>0</v>
      </c>
      <c r="P76" s="280">
        <v>0</v>
      </c>
      <c r="Q76" s="280">
        <v>0</v>
      </c>
      <c r="R76" s="291"/>
    </row>
    <row r="77" s="264" customFormat="1" ht="15.75" spans="1:18">
      <c r="A77" s="279" t="s">
        <v>132</v>
      </c>
      <c r="B77" s="277">
        <f t="shared" si="52"/>
        <v>0.6</v>
      </c>
      <c r="C77" s="280">
        <f t="shared" si="54"/>
        <v>0.6</v>
      </c>
      <c r="D77" s="280">
        <f t="shared" si="55"/>
        <v>0</v>
      </c>
      <c r="E77" s="280">
        <f t="shared" si="56"/>
        <v>0</v>
      </c>
      <c r="F77" s="281">
        <f t="shared" si="57"/>
        <v>0.2</v>
      </c>
      <c r="G77" s="280">
        <v>0.2</v>
      </c>
      <c r="H77" s="280">
        <v>0</v>
      </c>
      <c r="I77" s="280">
        <v>0</v>
      </c>
      <c r="J77" s="280">
        <v>0.4</v>
      </c>
      <c r="K77" s="285">
        <f t="shared" si="58"/>
        <v>0</v>
      </c>
      <c r="L77" s="280"/>
      <c r="M77" s="280"/>
      <c r="N77" s="286">
        <f t="shared" si="59"/>
        <v>0</v>
      </c>
      <c r="O77" s="280">
        <v>0</v>
      </c>
      <c r="P77" s="280">
        <v>0</v>
      </c>
      <c r="Q77" s="280">
        <v>0</v>
      </c>
      <c r="R77" s="291"/>
    </row>
    <row r="78" s="264" customFormat="1" ht="15.75" spans="1:18">
      <c r="A78" s="279" t="s">
        <v>133</v>
      </c>
      <c r="B78" s="277">
        <f t="shared" si="52"/>
        <v>2.8</v>
      </c>
      <c r="C78" s="280">
        <f t="shared" si="54"/>
        <v>1.4</v>
      </c>
      <c r="D78" s="280">
        <f t="shared" si="55"/>
        <v>0.1</v>
      </c>
      <c r="E78" s="280">
        <f t="shared" si="56"/>
        <v>1.3</v>
      </c>
      <c r="F78" s="281">
        <f t="shared" si="57"/>
        <v>1.1</v>
      </c>
      <c r="G78" s="280">
        <v>0.2</v>
      </c>
      <c r="H78" s="280">
        <v>0.1</v>
      </c>
      <c r="I78" s="280">
        <v>0.8</v>
      </c>
      <c r="J78" s="280">
        <v>1.2</v>
      </c>
      <c r="K78" s="285">
        <f t="shared" si="58"/>
        <v>0.5</v>
      </c>
      <c r="L78" s="280"/>
      <c r="M78" s="280">
        <f>0.3+0.2</f>
        <v>0.5</v>
      </c>
      <c r="N78" s="286">
        <f t="shared" si="59"/>
        <v>0</v>
      </c>
      <c r="O78" s="280">
        <v>0</v>
      </c>
      <c r="P78" s="280">
        <v>0</v>
      </c>
      <c r="Q78" s="280">
        <v>0</v>
      </c>
      <c r="R78" s="291"/>
    </row>
    <row r="79" s="264" customFormat="1" ht="15.75" spans="1:18">
      <c r="A79" s="279" t="s">
        <v>134</v>
      </c>
      <c r="B79" s="277">
        <f t="shared" si="52"/>
        <v>10.6</v>
      </c>
      <c r="C79" s="280">
        <f t="shared" si="54"/>
        <v>1.7</v>
      </c>
      <c r="D79" s="280">
        <f t="shared" si="55"/>
        <v>4.4</v>
      </c>
      <c r="E79" s="280">
        <f t="shared" si="56"/>
        <v>4.5</v>
      </c>
      <c r="F79" s="281">
        <f t="shared" si="57"/>
        <v>6.4</v>
      </c>
      <c r="G79" s="280">
        <v>0.5</v>
      </c>
      <c r="H79" s="280">
        <v>4.4</v>
      </c>
      <c r="I79" s="280">
        <v>1.5</v>
      </c>
      <c r="J79" s="280">
        <v>1.2</v>
      </c>
      <c r="K79" s="285">
        <f t="shared" si="58"/>
        <v>3</v>
      </c>
      <c r="L79" s="280"/>
      <c r="M79" s="280">
        <v>3</v>
      </c>
      <c r="N79" s="286">
        <f t="shared" si="59"/>
        <v>0</v>
      </c>
      <c r="O79" s="280">
        <v>0</v>
      </c>
      <c r="P79" s="280">
        <v>0</v>
      </c>
      <c r="Q79" s="280">
        <v>0</v>
      </c>
      <c r="R79" s="291"/>
    </row>
    <row r="80" s="264" customFormat="1" ht="15.75" spans="1:18">
      <c r="A80" s="279" t="s">
        <v>135</v>
      </c>
      <c r="B80" s="277">
        <f t="shared" si="52"/>
        <v>0.5</v>
      </c>
      <c r="C80" s="280">
        <f t="shared" si="54"/>
        <v>0.5</v>
      </c>
      <c r="D80" s="280">
        <f t="shared" si="55"/>
        <v>0</v>
      </c>
      <c r="E80" s="280">
        <f t="shared" si="56"/>
        <v>0</v>
      </c>
      <c r="F80" s="281">
        <f t="shared" si="57"/>
        <v>0</v>
      </c>
      <c r="G80" s="280">
        <v>0</v>
      </c>
      <c r="H80" s="280">
        <v>0</v>
      </c>
      <c r="I80" s="280">
        <v>0</v>
      </c>
      <c r="J80" s="280">
        <v>0.5</v>
      </c>
      <c r="K80" s="285">
        <f t="shared" si="58"/>
        <v>0</v>
      </c>
      <c r="L80" s="280"/>
      <c r="M80" s="280"/>
      <c r="N80" s="286">
        <f t="shared" si="59"/>
        <v>0</v>
      </c>
      <c r="O80" s="280">
        <v>0</v>
      </c>
      <c r="P80" s="280">
        <v>0</v>
      </c>
      <c r="Q80" s="280">
        <v>0</v>
      </c>
      <c r="R80" s="291"/>
    </row>
    <row r="81" s="264" customFormat="1" ht="15.75" spans="1:18">
      <c r="A81" s="279" t="s">
        <v>136</v>
      </c>
      <c r="B81" s="277">
        <f t="shared" si="52"/>
        <v>0.95</v>
      </c>
      <c r="C81" s="280">
        <f t="shared" si="54"/>
        <v>0.95</v>
      </c>
      <c r="D81" s="280">
        <f t="shared" si="55"/>
        <v>0</v>
      </c>
      <c r="E81" s="280">
        <f t="shared" si="56"/>
        <v>0</v>
      </c>
      <c r="F81" s="281">
        <f t="shared" si="57"/>
        <v>0.45</v>
      </c>
      <c r="G81" s="280">
        <v>0.45</v>
      </c>
      <c r="H81" s="280">
        <v>0</v>
      </c>
      <c r="I81" s="280">
        <v>0</v>
      </c>
      <c r="J81" s="280">
        <v>0.5</v>
      </c>
      <c r="K81" s="285">
        <f t="shared" si="58"/>
        <v>0</v>
      </c>
      <c r="L81" s="280"/>
      <c r="M81" s="280"/>
      <c r="N81" s="286">
        <f t="shared" si="59"/>
        <v>0</v>
      </c>
      <c r="O81" s="280">
        <v>0</v>
      </c>
      <c r="P81" s="280">
        <v>0</v>
      </c>
      <c r="Q81" s="280">
        <v>0</v>
      </c>
      <c r="R81" s="291"/>
    </row>
    <row r="82" s="264" customFormat="1" ht="15.75" spans="1:18">
      <c r="A82" s="279" t="s">
        <v>137</v>
      </c>
      <c r="B82" s="277">
        <f t="shared" si="52"/>
        <v>0.5</v>
      </c>
      <c r="C82" s="280">
        <f t="shared" si="54"/>
        <v>0.5</v>
      </c>
      <c r="D82" s="280">
        <f t="shared" si="55"/>
        <v>0</v>
      </c>
      <c r="E82" s="280">
        <f t="shared" si="56"/>
        <v>0</v>
      </c>
      <c r="F82" s="281">
        <f t="shared" si="57"/>
        <v>0.3</v>
      </c>
      <c r="G82" s="280">
        <v>0.3</v>
      </c>
      <c r="H82" s="280">
        <v>0</v>
      </c>
      <c r="I82" s="280">
        <v>0</v>
      </c>
      <c r="J82" s="280">
        <v>0.2</v>
      </c>
      <c r="K82" s="285">
        <f t="shared" si="58"/>
        <v>0</v>
      </c>
      <c r="L82" s="280"/>
      <c r="M82" s="280"/>
      <c r="N82" s="286">
        <f t="shared" si="59"/>
        <v>0</v>
      </c>
      <c r="O82" s="280">
        <v>0</v>
      </c>
      <c r="P82" s="280">
        <v>0</v>
      </c>
      <c r="Q82" s="280">
        <v>0</v>
      </c>
      <c r="R82" s="291"/>
    </row>
    <row r="83" s="264" customFormat="1" ht="15.75" spans="1:18">
      <c r="A83" s="279" t="s">
        <v>138</v>
      </c>
      <c r="B83" s="277">
        <f t="shared" si="52"/>
        <v>0.1</v>
      </c>
      <c r="C83" s="280">
        <f t="shared" si="54"/>
        <v>0.1</v>
      </c>
      <c r="D83" s="280">
        <f t="shared" si="55"/>
        <v>0</v>
      </c>
      <c r="E83" s="280">
        <f t="shared" si="56"/>
        <v>0</v>
      </c>
      <c r="F83" s="281">
        <f t="shared" si="57"/>
        <v>0</v>
      </c>
      <c r="G83" s="280">
        <v>0</v>
      </c>
      <c r="H83" s="280">
        <v>0</v>
      </c>
      <c r="I83" s="280">
        <v>0</v>
      </c>
      <c r="J83" s="280">
        <v>0</v>
      </c>
      <c r="K83" s="285">
        <f t="shared" si="58"/>
        <v>0</v>
      </c>
      <c r="L83" s="280">
        <v>0</v>
      </c>
      <c r="M83" s="280">
        <v>0</v>
      </c>
      <c r="N83" s="286">
        <f t="shared" si="59"/>
        <v>0.1</v>
      </c>
      <c r="O83" s="280">
        <v>0.1</v>
      </c>
      <c r="P83" s="280">
        <v>0</v>
      </c>
      <c r="Q83" s="280">
        <v>0</v>
      </c>
      <c r="R83" s="291"/>
    </row>
    <row r="84" s="265" customFormat="1" ht="15.75" spans="1:18">
      <c r="A84" s="278" t="s">
        <v>139</v>
      </c>
      <c r="B84" s="277">
        <f t="shared" si="52"/>
        <v>39.77</v>
      </c>
      <c r="C84" s="277">
        <f t="shared" ref="C84:Q84" si="60">SUM(C85:C95)</f>
        <v>12.07</v>
      </c>
      <c r="D84" s="277">
        <f t="shared" si="60"/>
        <v>7.5</v>
      </c>
      <c r="E84" s="277">
        <f t="shared" si="60"/>
        <v>20.2</v>
      </c>
      <c r="F84" s="277">
        <f t="shared" si="60"/>
        <v>24.4</v>
      </c>
      <c r="G84" s="277">
        <f t="shared" si="60"/>
        <v>4.9</v>
      </c>
      <c r="H84" s="277">
        <f t="shared" si="60"/>
        <v>7.5</v>
      </c>
      <c r="I84" s="277">
        <f t="shared" si="60"/>
        <v>12</v>
      </c>
      <c r="J84" s="277">
        <f t="shared" si="60"/>
        <v>7.17</v>
      </c>
      <c r="K84" s="277">
        <f t="shared" si="60"/>
        <v>8.2</v>
      </c>
      <c r="L84" s="277">
        <f t="shared" si="60"/>
        <v>0</v>
      </c>
      <c r="M84" s="277">
        <f t="shared" si="60"/>
        <v>8.2</v>
      </c>
      <c r="N84" s="277">
        <f t="shared" si="60"/>
        <v>0</v>
      </c>
      <c r="O84" s="277">
        <f t="shared" si="60"/>
        <v>0</v>
      </c>
      <c r="P84" s="277">
        <f t="shared" si="60"/>
        <v>0</v>
      </c>
      <c r="Q84" s="277">
        <f t="shared" si="60"/>
        <v>0</v>
      </c>
      <c r="R84" s="290"/>
    </row>
    <row r="85" s="264" customFormat="1" ht="15.75" spans="1:18">
      <c r="A85" s="279" t="s">
        <v>140</v>
      </c>
      <c r="B85" s="277">
        <f t="shared" si="52"/>
        <v>0.2</v>
      </c>
      <c r="C85" s="280">
        <f t="shared" ref="C85:C95" si="61">G85+J85+L85+O85</f>
        <v>0.2</v>
      </c>
      <c r="D85" s="280">
        <f t="shared" ref="D85:D95" si="62">H85+P85</f>
        <v>0</v>
      </c>
      <c r="E85" s="280">
        <f t="shared" ref="E85:E95" si="63">I85+M85+Q85</f>
        <v>0</v>
      </c>
      <c r="F85" s="281">
        <f t="shared" ref="F85:F95" si="64">G85+H85+I85</f>
        <v>0.2</v>
      </c>
      <c r="G85" s="280">
        <v>0.2</v>
      </c>
      <c r="H85" s="280">
        <v>0</v>
      </c>
      <c r="I85" s="280">
        <v>0</v>
      </c>
      <c r="J85" s="280">
        <v>0</v>
      </c>
      <c r="K85" s="285">
        <f t="shared" ref="K85:K95" si="65">L85+M85</f>
        <v>0</v>
      </c>
      <c r="L85" s="280">
        <v>0</v>
      </c>
      <c r="M85" s="280">
        <v>0</v>
      </c>
      <c r="N85" s="286">
        <f t="shared" ref="N85:N95" si="66">O85+P85+Q85</f>
        <v>0</v>
      </c>
      <c r="O85" s="280">
        <v>0</v>
      </c>
      <c r="P85" s="280">
        <v>0</v>
      </c>
      <c r="Q85" s="280">
        <v>0</v>
      </c>
      <c r="R85" s="291"/>
    </row>
    <row r="86" s="264" customFormat="1" ht="15.75" spans="1:18">
      <c r="A86" s="279" t="s">
        <v>141</v>
      </c>
      <c r="B86" s="277">
        <f t="shared" si="52"/>
        <v>0.1</v>
      </c>
      <c r="C86" s="280">
        <f t="shared" si="61"/>
        <v>0.1</v>
      </c>
      <c r="D86" s="280">
        <f t="shared" si="62"/>
        <v>0</v>
      </c>
      <c r="E86" s="280">
        <f t="shared" si="63"/>
        <v>0</v>
      </c>
      <c r="F86" s="281">
        <f t="shared" si="64"/>
        <v>0.1</v>
      </c>
      <c r="G86" s="280">
        <v>0.1</v>
      </c>
      <c r="H86" s="280">
        <v>0</v>
      </c>
      <c r="I86" s="280">
        <v>0</v>
      </c>
      <c r="J86" s="280">
        <v>0</v>
      </c>
      <c r="K86" s="285">
        <f t="shared" si="65"/>
        <v>0</v>
      </c>
      <c r="L86" s="280">
        <v>0</v>
      </c>
      <c r="M86" s="280">
        <v>0</v>
      </c>
      <c r="N86" s="286">
        <f t="shared" si="66"/>
        <v>0</v>
      </c>
      <c r="O86" s="280">
        <v>0</v>
      </c>
      <c r="P86" s="280">
        <v>0</v>
      </c>
      <c r="Q86" s="280">
        <v>0</v>
      </c>
      <c r="R86" s="291"/>
    </row>
    <row r="87" s="264" customFormat="1" ht="15.75" spans="1:18">
      <c r="A87" s="279" t="s">
        <v>142</v>
      </c>
      <c r="B87" s="277">
        <f t="shared" si="52"/>
        <v>2.65</v>
      </c>
      <c r="C87" s="280">
        <f t="shared" si="61"/>
        <v>0.95</v>
      </c>
      <c r="D87" s="280">
        <f t="shared" si="62"/>
        <v>1</v>
      </c>
      <c r="E87" s="280">
        <f t="shared" si="63"/>
        <v>0.7</v>
      </c>
      <c r="F87" s="281">
        <f t="shared" si="64"/>
        <v>1.3</v>
      </c>
      <c r="G87" s="280">
        <v>0.3</v>
      </c>
      <c r="H87" s="280">
        <v>1</v>
      </c>
      <c r="I87" s="280">
        <v>0</v>
      </c>
      <c r="J87" s="280">
        <v>0.65</v>
      </c>
      <c r="K87" s="285">
        <f t="shared" si="65"/>
        <v>0.7</v>
      </c>
      <c r="L87" s="280"/>
      <c r="M87" s="280">
        <f>0.5+0.2</f>
        <v>0.7</v>
      </c>
      <c r="N87" s="286">
        <f t="shared" si="66"/>
        <v>0</v>
      </c>
      <c r="O87" s="280">
        <v>0</v>
      </c>
      <c r="P87" s="280">
        <v>0</v>
      </c>
      <c r="Q87" s="280">
        <v>0</v>
      </c>
      <c r="R87" s="291"/>
    </row>
    <row r="88" s="264" customFormat="1" ht="15.75" spans="1:18">
      <c r="A88" s="279" t="s">
        <v>143</v>
      </c>
      <c r="B88" s="277">
        <f t="shared" si="52"/>
        <v>6</v>
      </c>
      <c r="C88" s="280">
        <f t="shared" si="61"/>
        <v>0.5</v>
      </c>
      <c r="D88" s="280">
        <f t="shared" si="62"/>
        <v>1</v>
      </c>
      <c r="E88" s="280">
        <f t="shared" si="63"/>
        <v>4.5</v>
      </c>
      <c r="F88" s="281">
        <f t="shared" si="64"/>
        <v>4.5</v>
      </c>
      <c r="G88" s="280">
        <v>0.5</v>
      </c>
      <c r="H88" s="280">
        <v>1</v>
      </c>
      <c r="I88" s="280">
        <v>3</v>
      </c>
      <c r="J88" s="280"/>
      <c r="K88" s="285">
        <f t="shared" si="65"/>
        <v>1.5</v>
      </c>
      <c r="L88" s="280"/>
      <c r="M88" s="280">
        <f>1.1+0.4</f>
        <v>1.5</v>
      </c>
      <c r="N88" s="286">
        <f t="shared" si="66"/>
        <v>0</v>
      </c>
      <c r="O88" s="280">
        <v>0</v>
      </c>
      <c r="P88" s="280">
        <v>0</v>
      </c>
      <c r="Q88" s="280">
        <v>0</v>
      </c>
      <c r="R88" s="291"/>
    </row>
    <row r="89" s="264" customFormat="1" ht="15.75" spans="1:18">
      <c r="A89" s="279" t="s">
        <v>144</v>
      </c>
      <c r="B89" s="277">
        <f t="shared" si="52"/>
        <v>9.45</v>
      </c>
      <c r="C89" s="280">
        <f t="shared" si="61"/>
        <v>2.35</v>
      </c>
      <c r="D89" s="280">
        <f t="shared" si="62"/>
        <v>0.8</v>
      </c>
      <c r="E89" s="280">
        <f t="shared" si="63"/>
        <v>6.3</v>
      </c>
      <c r="F89" s="281">
        <f t="shared" si="64"/>
        <v>4.3</v>
      </c>
      <c r="G89" s="280">
        <v>0.5</v>
      </c>
      <c r="H89" s="280">
        <v>0.8</v>
      </c>
      <c r="I89" s="280">
        <v>3</v>
      </c>
      <c r="J89" s="280">
        <v>1.85</v>
      </c>
      <c r="K89" s="285">
        <f t="shared" si="65"/>
        <v>3.3</v>
      </c>
      <c r="L89" s="280"/>
      <c r="M89" s="280">
        <f>3+0.3</f>
        <v>3.3</v>
      </c>
      <c r="N89" s="286">
        <f t="shared" si="66"/>
        <v>0</v>
      </c>
      <c r="O89" s="280">
        <v>0</v>
      </c>
      <c r="P89" s="280">
        <v>0</v>
      </c>
      <c r="Q89" s="280">
        <v>0</v>
      </c>
      <c r="R89" s="291"/>
    </row>
    <row r="90" s="264" customFormat="1" ht="15.75" spans="1:18">
      <c r="A90" s="279" t="s">
        <v>145</v>
      </c>
      <c r="B90" s="277">
        <f t="shared" si="52"/>
        <v>2.3</v>
      </c>
      <c r="C90" s="280">
        <f t="shared" si="61"/>
        <v>0.4</v>
      </c>
      <c r="D90" s="280">
        <f t="shared" si="62"/>
        <v>0</v>
      </c>
      <c r="E90" s="280">
        <f t="shared" si="63"/>
        <v>1.9</v>
      </c>
      <c r="F90" s="281">
        <f t="shared" si="64"/>
        <v>1.1</v>
      </c>
      <c r="G90" s="280">
        <v>0.1</v>
      </c>
      <c r="H90" s="280">
        <v>0</v>
      </c>
      <c r="I90" s="280">
        <v>1</v>
      </c>
      <c r="J90" s="280">
        <v>0.3</v>
      </c>
      <c r="K90" s="285">
        <f t="shared" si="65"/>
        <v>0.9</v>
      </c>
      <c r="L90" s="280"/>
      <c r="M90" s="280">
        <v>0.9</v>
      </c>
      <c r="N90" s="286">
        <f t="shared" si="66"/>
        <v>0</v>
      </c>
      <c r="O90" s="280">
        <v>0</v>
      </c>
      <c r="P90" s="280">
        <v>0</v>
      </c>
      <c r="Q90" s="280">
        <v>0</v>
      </c>
      <c r="R90" s="291"/>
    </row>
    <row r="91" s="264" customFormat="1" ht="15.75" spans="1:18">
      <c r="A91" s="279" t="s">
        <v>146</v>
      </c>
      <c r="B91" s="277">
        <f t="shared" si="52"/>
        <v>10.55</v>
      </c>
      <c r="C91" s="280">
        <f t="shared" si="61"/>
        <v>2.35</v>
      </c>
      <c r="D91" s="280">
        <f t="shared" si="62"/>
        <v>4.7</v>
      </c>
      <c r="E91" s="280">
        <f t="shared" si="63"/>
        <v>3.5</v>
      </c>
      <c r="F91" s="281">
        <f t="shared" si="64"/>
        <v>8.1</v>
      </c>
      <c r="G91" s="280">
        <v>0.4</v>
      </c>
      <c r="H91" s="280">
        <v>4.7</v>
      </c>
      <c r="I91" s="280">
        <v>3</v>
      </c>
      <c r="J91" s="280">
        <v>1.95</v>
      </c>
      <c r="K91" s="285">
        <f t="shared" si="65"/>
        <v>0.5</v>
      </c>
      <c r="L91" s="280"/>
      <c r="M91" s="280">
        <f>0.4+0.1</f>
        <v>0.5</v>
      </c>
      <c r="N91" s="286">
        <f t="shared" si="66"/>
        <v>0</v>
      </c>
      <c r="O91" s="280">
        <v>0</v>
      </c>
      <c r="P91" s="280">
        <v>0</v>
      </c>
      <c r="Q91" s="280">
        <v>0</v>
      </c>
      <c r="R91" s="291"/>
    </row>
    <row r="92" s="264" customFormat="1" ht="15.75" spans="1:18">
      <c r="A92" s="279" t="s">
        <v>147</v>
      </c>
      <c r="B92" s="277">
        <f t="shared" si="52"/>
        <v>2.6</v>
      </c>
      <c r="C92" s="280">
        <f t="shared" si="61"/>
        <v>1.3</v>
      </c>
      <c r="D92" s="280">
        <f t="shared" si="62"/>
        <v>0</v>
      </c>
      <c r="E92" s="280">
        <f t="shared" si="63"/>
        <v>1.3</v>
      </c>
      <c r="F92" s="281">
        <f t="shared" si="64"/>
        <v>1.2</v>
      </c>
      <c r="G92" s="280">
        <v>0.3</v>
      </c>
      <c r="H92" s="280">
        <v>0</v>
      </c>
      <c r="I92" s="280">
        <v>0.9</v>
      </c>
      <c r="J92" s="280">
        <v>1</v>
      </c>
      <c r="K92" s="285">
        <f t="shared" si="65"/>
        <v>0.4</v>
      </c>
      <c r="L92" s="280"/>
      <c r="M92" s="280">
        <v>0.4</v>
      </c>
      <c r="N92" s="286">
        <f t="shared" si="66"/>
        <v>0</v>
      </c>
      <c r="O92" s="280">
        <v>0</v>
      </c>
      <c r="P92" s="280">
        <v>0</v>
      </c>
      <c r="Q92" s="280">
        <v>0</v>
      </c>
      <c r="R92" s="291"/>
    </row>
    <row r="93" s="264" customFormat="1" ht="15.75" spans="1:18">
      <c r="A93" s="279" t="s">
        <v>148</v>
      </c>
      <c r="B93" s="277">
        <f t="shared" si="52"/>
        <v>2.9</v>
      </c>
      <c r="C93" s="280">
        <f t="shared" si="61"/>
        <v>1.5</v>
      </c>
      <c r="D93" s="280">
        <f t="shared" si="62"/>
        <v>0</v>
      </c>
      <c r="E93" s="280">
        <f t="shared" si="63"/>
        <v>1.4</v>
      </c>
      <c r="F93" s="281">
        <f t="shared" si="64"/>
        <v>1</v>
      </c>
      <c r="G93" s="280">
        <v>0.5</v>
      </c>
      <c r="H93" s="280">
        <v>0</v>
      </c>
      <c r="I93" s="280">
        <v>0.5</v>
      </c>
      <c r="J93" s="280">
        <v>1</v>
      </c>
      <c r="K93" s="285">
        <f t="shared" si="65"/>
        <v>0.9</v>
      </c>
      <c r="L93" s="280"/>
      <c r="M93" s="280">
        <f>0.7+0.2</f>
        <v>0.9</v>
      </c>
      <c r="N93" s="286">
        <f t="shared" si="66"/>
        <v>0</v>
      </c>
      <c r="O93" s="280">
        <v>0</v>
      </c>
      <c r="P93" s="280">
        <v>0</v>
      </c>
      <c r="Q93" s="280">
        <v>0</v>
      </c>
      <c r="R93" s="291"/>
    </row>
    <row r="94" s="264" customFormat="1" ht="15.75" spans="1:18">
      <c r="A94" s="279" t="s">
        <v>149</v>
      </c>
      <c r="B94" s="277">
        <f t="shared" si="52"/>
        <v>1.2</v>
      </c>
      <c r="C94" s="280">
        <f t="shared" si="61"/>
        <v>0.7</v>
      </c>
      <c r="D94" s="280">
        <f t="shared" si="62"/>
        <v>0</v>
      </c>
      <c r="E94" s="280">
        <f t="shared" si="63"/>
        <v>0.5</v>
      </c>
      <c r="F94" s="281">
        <f t="shared" si="64"/>
        <v>1</v>
      </c>
      <c r="G94" s="280">
        <v>0.5</v>
      </c>
      <c r="H94" s="280">
        <v>0</v>
      </c>
      <c r="I94" s="280">
        <v>0.5</v>
      </c>
      <c r="J94" s="280">
        <v>0.2</v>
      </c>
      <c r="K94" s="285">
        <f t="shared" si="65"/>
        <v>0</v>
      </c>
      <c r="L94" s="280"/>
      <c r="M94" s="280"/>
      <c r="N94" s="286">
        <f t="shared" si="66"/>
        <v>0</v>
      </c>
      <c r="O94" s="280">
        <v>0</v>
      </c>
      <c r="P94" s="280">
        <v>0</v>
      </c>
      <c r="Q94" s="280">
        <v>0</v>
      </c>
      <c r="R94" s="291"/>
    </row>
    <row r="95" s="264" customFormat="1" ht="15.75" spans="1:18">
      <c r="A95" s="279" t="s">
        <v>150</v>
      </c>
      <c r="B95" s="277">
        <f t="shared" si="52"/>
        <v>1.82</v>
      </c>
      <c r="C95" s="280">
        <f t="shared" si="61"/>
        <v>1.72</v>
      </c>
      <c r="D95" s="280">
        <f t="shared" si="62"/>
        <v>0</v>
      </c>
      <c r="E95" s="280">
        <f t="shared" si="63"/>
        <v>0.1</v>
      </c>
      <c r="F95" s="281">
        <f t="shared" si="64"/>
        <v>1.6</v>
      </c>
      <c r="G95" s="280">
        <v>1.5</v>
      </c>
      <c r="H95" s="280">
        <v>0</v>
      </c>
      <c r="I95" s="280">
        <v>0.1</v>
      </c>
      <c r="J95" s="280">
        <v>0.22</v>
      </c>
      <c r="K95" s="285">
        <f t="shared" si="65"/>
        <v>0</v>
      </c>
      <c r="L95" s="280"/>
      <c r="M95" s="280"/>
      <c r="N95" s="286">
        <f t="shared" si="66"/>
        <v>0</v>
      </c>
      <c r="O95" s="280">
        <v>0</v>
      </c>
      <c r="P95" s="280">
        <v>0</v>
      </c>
      <c r="Q95" s="280">
        <v>0</v>
      </c>
      <c r="R95" s="291"/>
    </row>
    <row r="96" s="265" customFormat="1" ht="15.75" spans="1:18">
      <c r="A96" s="278" t="s">
        <v>151</v>
      </c>
      <c r="B96" s="277">
        <f t="shared" si="52"/>
        <v>25.45</v>
      </c>
      <c r="C96" s="277">
        <f t="shared" ref="C96:Q96" si="67">SUM(C97:C103)</f>
        <v>8.4</v>
      </c>
      <c r="D96" s="277">
        <f t="shared" si="67"/>
        <v>6.5</v>
      </c>
      <c r="E96" s="277">
        <f t="shared" si="67"/>
        <v>10.55</v>
      </c>
      <c r="F96" s="277">
        <f t="shared" si="67"/>
        <v>17.65</v>
      </c>
      <c r="G96" s="277">
        <f t="shared" si="67"/>
        <v>4.9</v>
      </c>
      <c r="H96" s="277">
        <f t="shared" si="67"/>
        <v>6.5</v>
      </c>
      <c r="I96" s="277">
        <f t="shared" si="67"/>
        <v>6.25</v>
      </c>
      <c r="J96" s="277">
        <f t="shared" si="67"/>
        <v>3.5</v>
      </c>
      <c r="K96" s="277">
        <f t="shared" si="67"/>
        <v>4.3</v>
      </c>
      <c r="L96" s="277">
        <f t="shared" si="67"/>
        <v>0</v>
      </c>
      <c r="M96" s="277">
        <f t="shared" si="67"/>
        <v>4.3</v>
      </c>
      <c r="N96" s="277">
        <f t="shared" si="67"/>
        <v>0</v>
      </c>
      <c r="O96" s="277">
        <f t="shared" si="67"/>
        <v>0</v>
      </c>
      <c r="P96" s="277">
        <f t="shared" si="67"/>
        <v>0</v>
      </c>
      <c r="Q96" s="277">
        <f t="shared" si="67"/>
        <v>0</v>
      </c>
      <c r="R96" s="290"/>
    </row>
    <row r="97" s="264" customFormat="1" ht="15.75" spans="1:18">
      <c r="A97" s="279" t="s">
        <v>152</v>
      </c>
      <c r="B97" s="277">
        <f t="shared" si="52"/>
        <v>0.25</v>
      </c>
      <c r="C97" s="280">
        <f t="shared" ref="C97:C103" si="68">G97+J97+L97+O97</f>
        <v>0.2</v>
      </c>
      <c r="D97" s="280">
        <f t="shared" ref="D97:D103" si="69">H97+P97</f>
        <v>0</v>
      </c>
      <c r="E97" s="280">
        <f t="shared" ref="E97:E103" si="70">I97+M97+Q97</f>
        <v>0.05</v>
      </c>
      <c r="F97" s="281">
        <f t="shared" ref="F97:F103" si="71">G97+H97+I97</f>
        <v>0.25</v>
      </c>
      <c r="G97" s="280">
        <v>0.2</v>
      </c>
      <c r="H97" s="280">
        <v>0</v>
      </c>
      <c r="I97" s="280">
        <v>0.05</v>
      </c>
      <c r="J97" s="280">
        <v>0</v>
      </c>
      <c r="K97" s="285">
        <f t="shared" ref="K97:K103" si="72">L97+M97</f>
        <v>0</v>
      </c>
      <c r="L97" s="280">
        <v>0</v>
      </c>
      <c r="M97" s="280">
        <v>0</v>
      </c>
      <c r="N97" s="286">
        <f t="shared" ref="N97:N103" si="73">O97+P97+Q97</f>
        <v>0</v>
      </c>
      <c r="O97" s="280">
        <v>0</v>
      </c>
      <c r="P97" s="280">
        <v>0</v>
      </c>
      <c r="Q97" s="280">
        <v>0</v>
      </c>
      <c r="R97" s="291"/>
    </row>
    <row r="98" s="264" customFormat="1" ht="15.75" spans="1:18">
      <c r="A98" s="279" t="s">
        <v>153</v>
      </c>
      <c r="B98" s="277">
        <f t="shared" si="52"/>
        <v>2.2</v>
      </c>
      <c r="C98" s="280">
        <f t="shared" si="68"/>
        <v>1</v>
      </c>
      <c r="D98" s="280">
        <f t="shared" si="69"/>
        <v>0</v>
      </c>
      <c r="E98" s="280">
        <f t="shared" si="70"/>
        <v>1.2</v>
      </c>
      <c r="F98" s="281">
        <f t="shared" si="71"/>
        <v>1.3</v>
      </c>
      <c r="G98" s="280">
        <v>0.4</v>
      </c>
      <c r="H98" s="280">
        <v>0</v>
      </c>
      <c r="I98" s="280">
        <v>0.9</v>
      </c>
      <c r="J98" s="280">
        <v>0.6</v>
      </c>
      <c r="K98" s="285">
        <f t="shared" si="72"/>
        <v>0.3</v>
      </c>
      <c r="L98" s="280"/>
      <c r="M98" s="280">
        <v>0.3</v>
      </c>
      <c r="N98" s="286">
        <f t="shared" si="73"/>
        <v>0</v>
      </c>
      <c r="O98" s="280">
        <v>0</v>
      </c>
      <c r="P98" s="280">
        <v>0</v>
      </c>
      <c r="Q98" s="280">
        <v>0</v>
      </c>
      <c r="R98" s="291"/>
    </row>
    <row r="99" s="264" customFormat="1" ht="15.75" spans="1:18">
      <c r="A99" s="279" t="s">
        <v>154</v>
      </c>
      <c r="B99" s="277">
        <f t="shared" si="52"/>
        <v>1.7</v>
      </c>
      <c r="C99" s="280">
        <f t="shared" si="68"/>
        <v>1.3</v>
      </c>
      <c r="D99" s="280">
        <f t="shared" si="69"/>
        <v>0</v>
      </c>
      <c r="E99" s="280">
        <f t="shared" si="70"/>
        <v>0.4</v>
      </c>
      <c r="F99" s="281">
        <f t="shared" si="71"/>
        <v>1.2</v>
      </c>
      <c r="G99" s="280">
        <v>0.8</v>
      </c>
      <c r="H99" s="280">
        <v>0</v>
      </c>
      <c r="I99" s="280">
        <v>0.4</v>
      </c>
      <c r="J99" s="280">
        <v>0.5</v>
      </c>
      <c r="K99" s="285">
        <f t="shared" si="72"/>
        <v>0</v>
      </c>
      <c r="L99" s="280"/>
      <c r="M99" s="280"/>
      <c r="N99" s="286">
        <f t="shared" si="73"/>
        <v>0</v>
      </c>
      <c r="O99" s="280">
        <v>0</v>
      </c>
      <c r="P99" s="280">
        <v>0</v>
      </c>
      <c r="Q99" s="280">
        <v>0</v>
      </c>
      <c r="R99" s="291"/>
    </row>
    <row r="100" s="264" customFormat="1" ht="15.75" spans="1:18">
      <c r="A100" s="279" t="s">
        <v>155</v>
      </c>
      <c r="B100" s="277">
        <f t="shared" si="52"/>
        <v>1.2</v>
      </c>
      <c r="C100" s="280">
        <f t="shared" si="68"/>
        <v>1.2</v>
      </c>
      <c r="D100" s="280">
        <f t="shared" si="69"/>
        <v>0</v>
      </c>
      <c r="E100" s="280">
        <f t="shared" si="70"/>
        <v>0</v>
      </c>
      <c r="F100" s="281">
        <f t="shared" si="71"/>
        <v>0.7</v>
      </c>
      <c r="G100" s="280">
        <v>0.7</v>
      </c>
      <c r="H100" s="280">
        <v>0</v>
      </c>
      <c r="I100" s="280">
        <v>0</v>
      </c>
      <c r="J100" s="280">
        <v>0.5</v>
      </c>
      <c r="K100" s="285">
        <f t="shared" si="72"/>
        <v>0</v>
      </c>
      <c r="L100" s="280"/>
      <c r="M100" s="280"/>
      <c r="N100" s="286">
        <f t="shared" si="73"/>
        <v>0</v>
      </c>
      <c r="O100" s="280">
        <v>0</v>
      </c>
      <c r="P100" s="280">
        <v>0</v>
      </c>
      <c r="Q100" s="280">
        <v>0</v>
      </c>
      <c r="R100" s="291"/>
    </row>
    <row r="101" s="264" customFormat="1" ht="15.75" spans="1:18">
      <c r="A101" s="279" t="s">
        <v>156</v>
      </c>
      <c r="B101" s="277">
        <f t="shared" si="52"/>
        <v>6.8</v>
      </c>
      <c r="C101" s="280">
        <f t="shared" si="68"/>
        <v>0.3</v>
      </c>
      <c r="D101" s="280">
        <f t="shared" si="69"/>
        <v>3</v>
      </c>
      <c r="E101" s="280">
        <f t="shared" si="70"/>
        <v>3.5</v>
      </c>
      <c r="F101" s="281">
        <f t="shared" si="71"/>
        <v>4.5</v>
      </c>
      <c r="G101" s="280">
        <v>0.3</v>
      </c>
      <c r="H101" s="280">
        <v>3</v>
      </c>
      <c r="I101" s="280">
        <v>1.2</v>
      </c>
      <c r="J101" s="280">
        <v>0</v>
      </c>
      <c r="K101" s="285">
        <f t="shared" si="72"/>
        <v>2.3</v>
      </c>
      <c r="L101" s="280"/>
      <c r="M101" s="280">
        <v>2.3</v>
      </c>
      <c r="N101" s="286">
        <f t="shared" si="73"/>
        <v>0</v>
      </c>
      <c r="O101" s="280">
        <v>0</v>
      </c>
      <c r="P101" s="280">
        <v>0</v>
      </c>
      <c r="Q101" s="280">
        <v>0</v>
      </c>
      <c r="R101" s="291"/>
    </row>
    <row r="102" s="264" customFormat="1" ht="15.75" spans="1:18">
      <c r="A102" s="279" t="s">
        <v>157</v>
      </c>
      <c r="B102" s="277">
        <f t="shared" si="52"/>
        <v>2.2</v>
      </c>
      <c r="C102" s="280">
        <f t="shared" si="68"/>
        <v>0.2</v>
      </c>
      <c r="D102" s="280">
        <f t="shared" si="69"/>
        <v>0.5</v>
      </c>
      <c r="E102" s="280">
        <f t="shared" si="70"/>
        <v>1.5</v>
      </c>
      <c r="F102" s="281">
        <f t="shared" si="71"/>
        <v>2.2</v>
      </c>
      <c r="G102" s="280">
        <v>0.2</v>
      </c>
      <c r="H102" s="280">
        <v>0.5</v>
      </c>
      <c r="I102" s="280">
        <v>1.5</v>
      </c>
      <c r="J102" s="280">
        <v>0</v>
      </c>
      <c r="K102" s="285">
        <f t="shared" si="72"/>
        <v>0</v>
      </c>
      <c r="L102" s="280"/>
      <c r="M102" s="280"/>
      <c r="N102" s="286">
        <f t="shared" si="73"/>
        <v>0</v>
      </c>
      <c r="O102" s="280">
        <v>0</v>
      </c>
      <c r="P102" s="280">
        <v>0</v>
      </c>
      <c r="Q102" s="280">
        <v>0</v>
      </c>
      <c r="R102" s="291"/>
    </row>
    <row r="103" s="264" customFormat="1" ht="15.75" spans="1:18">
      <c r="A103" s="279" t="s">
        <v>158</v>
      </c>
      <c r="B103" s="277">
        <f t="shared" si="52"/>
        <v>11.1</v>
      </c>
      <c r="C103" s="280">
        <f t="shared" si="68"/>
        <v>4.2</v>
      </c>
      <c r="D103" s="280">
        <f t="shared" si="69"/>
        <v>3</v>
      </c>
      <c r="E103" s="280">
        <f t="shared" si="70"/>
        <v>3.9</v>
      </c>
      <c r="F103" s="281">
        <f t="shared" si="71"/>
        <v>7.5</v>
      </c>
      <c r="G103" s="280">
        <v>2.3</v>
      </c>
      <c r="H103" s="280">
        <v>3</v>
      </c>
      <c r="I103" s="280">
        <v>2.2</v>
      </c>
      <c r="J103" s="280">
        <v>1.9</v>
      </c>
      <c r="K103" s="285">
        <f t="shared" si="72"/>
        <v>1.7</v>
      </c>
      <c r="L103" s="280"/>
      <c r="M103" s="280">
        <f>1.5+0.2</f>
        <v>1.7</v>
      </c>
      <c r="N103" s="286">
        <f t="shared" si="73"/>
        <v>0</v>
      </c>
      <c r="O103" s="280">
        <v>0</v>
      </c>
      <c r="P103" s="280">
        <v>0</v>
      </c>
      <c r="Q103" s="280">
        <v>0</v>
      </c>
      <c r="R103" s="291"/>
    </row>
    <row r="104" s="265" customFormat="1" ht="15.75" spans="1:18">
      <c r="A104" s="278" t="s">
        <v>159</v>
      </c>
      <c r="B104" s="277">
        <f t="shared" si="52"/>
        <v>43.44</v>
      </c>
      <c r="C104" s="277">
        <f t="shared" ref="C104:Q104" si="74">SUM(C105:C112)</f>
        <v>9.54</v>
      </c>
      <c r="D104" s="277">
        <f t="shared" si="74"/>
        <v>28.8</v>
      </c>
      <c r="E104" s="277">
        <f t="shared" si="74"/>
        <v>5.1</v>
      </c>
      <c r="F104" s="277">
        <f t="shared" si="74"/>
        <v>34.04</v>
      </c>
      <c r="G104" s="277">
        <f t="shared" si="74"/>
        <v>5.94</v>
      </c>
      <c r="H104" s="277">
        <f t="shared" si="74"/>
        <v>24.1</v>
      </c>
      <c r="I104" s="277">
        <f t="shared" si="74"/>
        <v>4</v>
      </c>
      <c r="J104" s="277">
        <f t="shared" si="74"/>
        <v>3.6</v>
      </c>
      <c r="K104" s="277">
        <f t="shared" si="74"/>
        <v>1.1</v>
      </c>
      <c r="L104" s="277">
        <f t="shared" si="74"/>
        <v>0</v>
      </c>
      <c r="M104" s="277">
        <f t="shared" si="74"/>
        <v>1.1</v>
      </c>
      <c r="N104" s="277">
        <f t="shared" si="74"/>
        <v>4.7</v>
      </c>
      <c r="O104" s="277">
        <f t="shared" si="74"/>
        <v>0</v>
      </c>
      <c r="P104" s="277">
        <f t="shared" si="74"/>
        <v>4.7</v>
      </c>
      <c r="Q104" s="277">
        <f t="shared" si="74"/>
        <v>0</v>
      </c>
      <c r="R104" s="290"/>
    </row>
    <row r="105" s="264" customFormat="1" ht="15.75" spans="1:18">
      <c r="A105" s="279" t="s">
        <v>160</v>
      </c>
      <c r="B105" s="277">
        <f t="shared" si="52"/>
        <v>4.14</v>
      </c>
      <c r="C105" s="280">
        <f t="shared" ref="C105:C112" si="75">G105+J105+L105+O105</f>
        <v>0.85</v>
      </c>
      <c r="D105" s="280">
        <f t="shared" ref="D105:D112" si="76">H105+P105</f>
        <v>2.79</v>
      </c>
      <c r="E105" s="280">
        <f t="shared" ref="E105:E112" si="77">I105+M105+Q105</f>
        <v>0.5</v>
      </c>
      <c r="F105" s="281">
        <f t="shared" ref="F105:F112" si="78">G105+H105+I105</f>
        <v>4.05</v>
      </c>
      <c r="G105" s="293">
        <v>0.85</v>
      </c>
      <c r="H105" s="293">
        <v>2.7</v>
      </c>
      <c r="I105" s="280">
        <v>0.5</v>
      </c>
      <c r="J105" s="280"/>
      <c r="K105" s="285">
        <f t="shared" ref="K105:K112" si="79">L105+M105</f>
        <v>0</v>
      </c>
      <c r="L105" s="280"/>
      <c r="M105" s="280"/>
      <c r="N105" s="286">
        <f t="shared" ref="N105:N112" si="80">O105+P105+Q105</f>
        <v>0.09</v>
      </c>
      <c r="O105" s="280"/>
      <c r="P105" s="280">
        <v>0.09</v>
      </c>
      <c r="Q105" s="280"/>
      <c r="R105" s="291"/>
    </row>
    <row r="106" s="264" customFormat="1" ht="15.75" spans="1:18">
      <c r="A106" s="279" t="s">
        <v>161</v>
      </c>
      <c r="B106" s="277">
        <f t="shared" si="52"/>
        <v>7.4</v>
      </c>
      <c r="C106" s="280">
        <f t="shared" si="75"/>
        <v>1.2</v>
      </c>
      <c r="D106" s="280">
        <f t="shared" si="76"/>
        <v>5.8</v>
      </c>
      <c r="E106" s="280">
        <f t="shared" si="77"/>
        <v>0.4</v>
      </c>
      <c r="F106" s="281">
        <f t="shared" si="78"/>
        <v>6.4</v>
      </c>
      <c r="G106" s="280">
        <v>1</v>
      </c>
      <c r="H106" s="280">
        <v>5</v>
      </c>
      <c r="I106" s="280">
        <v>0.4</v>
      </c>
      <c r="J106" s="280">
        <v>0.2</v>
      </c>
      <c r="K106" s="285">
        <f t="shared" si="79"/>
        <v>0</v>
      </c>
      <c r="L106" s="280"/>
      <c r="M106" s="280"/>
      <c r="N106" s="286">
        <f t="shared" si="80"/>
        <v>0.8</v>
      </c>
      <c r="O106" s="280"/>
      <c r="P106" s="280">
        <v>0.8</v>
      </c>
      <c r="Q106" s="280"/>
      <c r="R106" s="291"/>
    </row>
    <row r="107" s="264" customFormat="1" ht="15.75" spans="1:18">
      <c r="A107" s="279" t="s">
        <v>162</v>
      </c>
      <c r="B107" s="277">
        <f t="shared" si="52"/>
        <v>5.5</v>
      </c>
      <c r="C107" s="280">
        <f t="shared" si="75"/>
        <v>1.5</v>
      </c>
      <c r="D107" s="280">
        <f t="shared" si="76"/>
        <v>3</v>
      </c>
      <c r="E107" s="280">
        <f t="shared" si="77"/>
        <v>1</v>
      </c>
      <c r="F107" s="281">
        <f t="shared" si="78"/>
        <v>4</v>
      </c>
      <c r="G107" s="280">
        <v>0</v>
      </c>
      <c r="H107" s="280">
        <v>3</v>
      </c>
      <c r="I107" s="280">
        <v>1</v>
      </c>
      <c r="J107" s="280">
        <v>1.5</v>
      </c>
      <c r="K107" s="285">
        <f t="shared" si="79"/>
        <v>0</v>
      </c>
      <c r="L107" s="280"/>
      <c r="M107" s="280"/>
      <c r="N107" s="286">
        <f t="shared" si="80"/>
        <v>0</v>
      </c>
      <c r="O107" s="280"/>
      <c r="P107" s="280"/>
      <c r="Q107" s="280"/>
      <c r="R107" s="291"/>
    </row>
    <row r="108" s="264" customFormat="1" ht="15.75" spans="1:18">
      <c r="A108" s="279" t="s">
        <v>163</v>
      </c>
      <c r="B108" s="277">
        <f t="shared" si="52"/>
        <v>4.3</v>
      </c>
      <c r="C108" s="280">
        <f t="shared" si="75"/>
        <v>1.4</v>
      </c>
      <c r="D108" s="280">
        <f t="shared" si="76"/>
        <v>2.5</v>
      </c>
      <c r="E108" s="280">
        <f t="shared" si="77"/>
        <v>0.4</v>
      </c>
      <c r="F108" s="281">
        <f t="shared" si="78"/>
        <v>2.9</v>
      </c>
      <c r="G108" s="280">
        <v>1.4</v>
      </c>
      <c r="H108" s="280">
        <v>1.1</v>
      </c>
      <c r="I108" s="280">
        <v>0.4</v>
      </c>
      <c r="J108" s="280">
        <v>0</v>
      </c>
      <c r="K108" s="285">
        <f t="shared" si="79"/>
        <v>0</v>
      </c>
      <c r="L108" s="280"/>
      <c r="M108" s="280"/>
      <c r="N108" s="286">
        <f t="shared" si="80"/>
        <v>1.4</v>
      </c>
      <c r="O108" s="280"/>
      <c r="P108" s="280">
        <v>1.4</v>
      </c>
      <c r="Q108" s="280"/>
      <c r="R108" s="291"/>
    </row>
    <row r="109" s="264" customFormat="1" ht="15.75" spans="1:18">
      <c r="A109" s="279" t="s">
        <v>164</v>
      </c>
      <c r="B109" s="277">
        <f t="shared" si="52"/>
        <v>4.28</v>
      </c>
      <c r="C109" s="280">
        <f t="shared" si="75"/>
        <v>0.38</v>
      </c>
      <c r="D109" s="280">
        <f t="shared" si="76"/>
        <v>3.6</v>
      </c>
      <c r="E109" s="280">
        <f t="shared" si="77"/>
        <v>0.3</v>
      </c>
      <c r="F109" s="281">
        <f t="shared" si="78"/>
        <v>3.88</v>
      </c>
      <c r="G109" s="280">
        <v>0.08</v>
      </c>
      <c r="H109" s="280">
        <v>3.6</v>
      </c>
      <c r="I109" s="280">
        <v>0.2</v>
      </c>
      <c r="J109" s="280">
        <v>0.3</v>
      </c>
      <c r="K109" s="285">
        <f t="shared" si="79"/>
        <v>0.1</v>
      </c>
      <c r="L109" s="280"/>
      <c r="M109" s="280">
        <v>0.1</v>
      </c>
      <c r="N109" s="286">
        <f t="shared" si="80"/>
        <v>0</v>
      </c>
      <c r="O109" s="280"/>
      <c r="P109" s="280"/>
      <c r="Q109" s="280"/>
      <c r="R109" s="291"/>
    </row>
    <row r="110" s="264" customFormat="1" ht="15.75" spans="1:18">
      <c r="A110" s="279" t="s">
        <v>165</v>
      </c>
      <c r="B110" s="277">
        <f t="shared" si="52"/>
        <v>10.32</v>
      </c>
      <c r="C110" s="280">
        <f t="shared" si="75"/>
        <v>2.41</v>
      </c>
      <c r="D110" s="280">
        <f t="shared" si="76"/>
        <v>6.91</v>
      </c>
      <c r="E110" s="280">
        <f t="shared" si="77"/>
        <v>1</v>
      </c>
      <c r="F110" s="281">
        <f t="shared" si="78"/>
        <v>6.91</v>
      </c>
      <c r="G110" s="280">
        <v>2.41</v>
      </c>
      <c r="H110" s="280">
        <v>4.5</v>
      </c>
      <c r="I110" s="280"/>
      <c r="J110" s="280">
        <v>0</v>
      </c>
      <c r="K110" s="285">
        <f t="shared" si="79"/>
        <v>1</v>
      </c>
      <c r="L110" s="280"/>
      <c r="M110" s="280">
        <f>0.9+0.1</f>
        <v>1</v>
      </c>
      <c r="N110" s="286">
        <f t="shared" si="80"/>
        <v>2.41</v>
      </c>
      <c r="O110" s="280"/>
      <c r="P110" s="280">
        <v>2.41</v>
      </c>
      <c r="Q110" s="280"/>
      <c r="R110" s="291"/>
    </row>
    <row r="111" s="264" customFormat="1" ht="15.75" spans="1:18">
      <c r="A111" s="279" t="s">
        <v>166</v>
      </c>
      <c r="B111" s="277">
        <f t="shared" si="52"/>
        <v>0.4</v>
      </c>
      <c r="C111" s="280">
        <f t="shared" si="75"/>
        <v>0.1</v>
      </c>
      <c r="D111" s="280">
        <f t="shared" si="76"/>
        <v>0.3</v>
      </c>
      <c r="E111" s="280">
        <f t="shared" si="77"/>
        <v>0</v>
      </c>
      <c r="F111" s="281">
        <f t="shared" si="78"/>
        <v>0.3</v>
      </c>
      <c r="G111" s="280">
        <v>0</v>
      </c>
      <c r="H111" s="280">
        <v>0.3</v>
      </c>
      <c r="I111" s="280">
        <v>0</v>
      </c>
      <c r="J111" s="280">
        <v>0.1</v>
      </c>
      <c r="K111" s="285">
        <f t="shared" si="79"/>
        <v>0</v>
      </c>
      <c r="L111" s="280"/>
      <c r="M111" s="280"/>
      <c r="N111" s="286">
        <f t="shared" si="80"/>
        <v>0</v>
      </c>
      <c r="O111" s="280"/>
      <c r="P111" s="280"/>
      <c r="Q111" s="280"/>
      <c r="R111" s="291"/>
    </row>
    <row r="112" s="264" customFormat="1" ht="15.75" spans="1:18">
      <c r="A112" s="279" t="s">
        <v>167</v>
      </c>
      <c r="B112" s="277">
        <f t="shared" si="52"/>
        <v>7.1</v>
      </c>
      <c r="C112" s="280">
        <f t="shared" si="75"/>
        <v>1.7</v>
      </c>
      <c r="D112" s="280">
        <f t="shared" si="76"/>
        <v>3.9</v>
      </c>
      <c r="E112" s="280">
        <f t="shared" si="77"/>
        <v>1.5</v>
      </c>
      <c r="F112" s="281">
        <f t="shared" si="78"/>
        <v>5.6</v>
      </c>
      <c r="G112" s="280">
        <v>0.2</v>
      </c>
      <c r="H112" s="280">
        <v>3.9</v>
      </c>
      <c r="I112" s="280">
        <v>1.5</v>
      </c>
      <c r="J112" s="280">
        <v>1.5</v>
      </c>
      <c r="K112" s="285">
        <f t="shared" si="79"/>
        <v>0</v>
      </c>
      <c r="L112" s="280"/>
      <c r="M112" s="280"/>
      <c r="N112" s="286">
        <f t="shared" si="80"/>
        <v>0</v>
      </c>
      <c r="O112" s="280"/>
      <c r="P112" s="280"/>
      <c r="Q112" s="280"/>
      <c r="R112" s="291"/>
    </row>
    <row r="113" s="265" customFormat="1" ht="15.75" spans="1:18">
      <c r="A113" s="278" t="s">
        <v>168</v>
      </c>
      <c r="B113" s="277">
        <f t="shared" si="52"/>
        <v>2.96</v>
      </c>
      <c r="C113" s="277">
        <f t="shared" ref="C113:Q113" si="81">SUM(C114:C117)</f>
        <v>2.01</v>
      </c>
      <c r="D113" s="277">
        <f t="shared" si="81"/>
        <v>0</v>
      </c>
      <c r="E113" s="277">
        <f t="shared" si="81"/>
        <v>0.95</v>
      </c>
      <c r="F113" s="277">
        <f t="shared" si="81"/>
        <v>1.34</v>
      </c>
      <c r="G113" s="277">
        <f t="shared" si="81"/>
        <v>1.34</v>
      </c>
      <c r="H113" s="277">
        <f t="shared" si="81"/>
        <v>0</v>
      </c>
      <c r="I113" s="277">
        <f t="shared" si="81"/>
        <v>0</v>
      </c>
      <c r="J113" s="277">
        <f t="shared" si="81"/>
        <v>0.67</v>
      </c>
      <c r="K113" s="277">
        <f t="shared" si="81"/>
        <v>0.95</v>
      </c>
      <c r="L113" s="277">
        <f t="shared" si="81"/>
        <v>0</v>
      </c>
      <c r="M113" s="277">
        <f t="shared" si="81"/>
        <v>0.95</v>
      </c>
      <c r="N113" s="277">
        <f t="shared" si="81"/>
        <v>0</v>
      </c>
      <c r="O113" s="277">
        <f t="shared" si="81"/>
        <v>0</v>
      </c>
      <c r="P113" s="277">
        <f t="shared" si="81"/>
        <v>0</v>
      </c>
      <c r="Q113" s="277">
        <f t="shared" si="81"/>
        <v>0</v>
      </c>
      <c r="R113" s="290"/>
    </row>
    <row r="114" s="264" customFormat="1" ht="15.75" spans="1:18">
      <c r="A114" s="279" t="s">
        <v>169</v>
      </c>
      <c r="B114" s="277">
        <f t="shared" si="52"/>
        <v>0.2</v>
      </c>
      <c r="C114" s="280">
        <f t="shared" ref="C114:C122" si="82">G114+J114+L114+O114</f>
        <v>0.2</v>
      </c>
      <c r="D114" s="280">
        <f t="shared" ref="D114:D122" si="83">H114+P114</f>
        <v>0</v>
      </c>
      <c r="E114" s="280">
        <f t="shared" ref="E114:E122" si="84">I114+M114+Q114</f>
        <v>0</v>
      </c>
      <c r="F114" s="281">
        <f t="shared" ref="F114:F122" si="85">G114+H114+I114</f>
        <v>0</v>
      </c>
      <c r="G114" s="280">
        <v>0</v>
      </c>
      <c r="H114" s="280">
        <v>0</v>
      </c>
      <c r="I114" s="280">
        <v>0</v>
      </c>
      <c r="J114" s="280">
        <v>0.2</v>
      </c>
      <c r="K114" s="285">
        <f t="shared" ref="K114:K122" si="86">L114+M114</f>
        <v>0</v>
      </c>
      <c r="L114" s="280"/>
      <c r="M114" s="280"/>
      <c r="N114" s="286">
        <f t="shared" ref="N114:N122" si="87">O114+P114+Q114</f>
        <v>0</v>
      </c>
      <c r="O114" s="280">
        <v>0</v>
      </c>
      <c r="P114" s="280">
        <v>0</v>
      </c>
      <c r="Q114" s="280">
        <v>0</v>
      </c>
      <c r="R114" s="291"/>
    </row>
    <row r="115" s="264" customFormat="1" ht="15.75" spans="1:18">
      <c r="A115" s="279" t="s">
        <v>170</v>
      </c>
      <c r="B115" s="277">
        <f t="shared" si="52"/>
        <v>0.77</v>
      </c>
      <c r="C115" s="280">
        <f t="shared" si="82"/>
        <v>0.22</v>
      </c>
      <c r="D115" s="280">
        <f t="shared" si="83"/>
        <v>0</v>
      </c>
      <c r="E115" s="280">
        <f t="shared" si="84"/>
        <v>0.55</v>
      </c>
      <c r="F115" s="281">
        <f t="shared" si="85"/>
        <v>0.1</v>
      </c>
      <c r="G115" s="280">
        <v>0.1</v>
      </c>
      <c r="H115" s="280">
        <v>0</v>
      </c>
      <c r="I115" s="280">
        <v>0</v>
      </c>
      <c r="J115" s="280">
        <v>0.12</v>
      </c>
      <c r="K115" s="285">
        <f t="shared" si="86"/>
        <v>0.55</v>
      </c>
      <c r="L115" s="280"/>
      <c r="M115" s="280">
        <f>0.5+0.05</f>
        <v>0.55</v>
      </c>
      <c r="N115" s="286">
        <f t="shared" si="87"/>
        <v>0</v>
      </c>
      <c r="O115" s="280">
        <v>0</v>
      </c>
      <c r="P115" s="280">
        <v>0</v>
      </c>
      <c r="Q115" s="280">
        <v>0</v>
      </c>
      <c r="R115" s="291"/>
    </row>
    <row r="116" s="264" customFormat="1" ht="15.75" spans="1:18">
      <c r="A116" s="279" t="s">
        <v>171</v>
      </c>
      <c r="B116" s="277">
        <f t="shared" si="52"/>
        <v>0.84</v>
      </c>
      <c r="C116" s="280">
        <f t="shared" si="82"/>
        <v>0.74</v>
      </c>
      <c r="D116" s="280">
        <f t="shared" si="83"/>
        <v>0</v>
      </c>
      <c r="E116" s="280">
        <f t="shared" si="84"/>
        <v>0.1</v>
      </c>
      <c r="F116" s="281">
        <f t="shared" si="85"/>
        <v>0.54</v>
      </c>
      <c r="G116" s="280">
        <v>0.54</v>
      </c>
      <c r="H116" s="280">
        <v>0</v>
      </c>
      <c r="I116" s="280">
        <v>0</v>
      </c>
      <c r="J116" s="280">
        <v>0.2</v>
      </c>
      <c r="K116" s="285">
        <f t="shared" si="86"/>
        <v>0.1</v>
      </c>
      <c r="L116" s="280"/>
      <c r="M116" s="280">
        <v>0.1</v>
      </c>
      <c r="N116" s="286">
        <f t="shared" si="87"/>
        <v>0</v>
      </c>
      <c r="O116" s="280">
        <v>0</v>
      </c>
      <c r="P116" s="280">
        <v>0</v>
      </c>
      <c r="Q116" s="280">
        <v>0</v>
      </c>
      <c r="R116" s="291"/>
    </row>
    <row r="117" s="264" customFormat="1" ht="15.75" spans="1:18">
      <c r="A117" s="279" t="s">
        <v>172</v>
      </c>
      <c r="B117" s="277">
        <f t="shared" si="52"/>
        <v>1.15</v>
      </c>
      <c r="C117" s="280">
        <f t="shared" si="82"/>
        <v>0.85</v>
      </c>
      <c r="D117" s="280">
        <f t="shared" si="83"/>
        <v>0</v>
      </c>
      <c r="E117" s="280">
        <f t="shared" si="84"/>
        <v>0.3</v>
      </c>
      <c r="F117" s="281">
        <f t="shared" si="85"/>
        <v>0.7</v>
      </c>
      <c r="G117" s="280">
        <v>0.7</v>
      </c>
      <c r="H117" s="280">
        <v>0</v>
      </c>
      <c r="I117" s="280">
        <v>0</v>
      </c>
      <c r="J117" s="280">
        <v>0.15</v>
      </c>
      <c r="K117" s="285">
        <f t="shared" si="86"/>
        <v>0.3</v>
      </c>
      <c r="L117" s="280"/>
      <c r="M117" s="280">
        <v>0.3</v>
      </c>
      <c r="N117" s="286">
        <f t="shared" si="87"/>
        <v>0</v>
      </c>
      <c r="O117" s="280">
        <v>0</v>
      </c>
      <c r="P117" s="280">
        <v>0</v>
      </c>
      <c r="Q117" s="280">
        <v>0</v>
      </c>
      <c r="R117" s="291"/>
    </row>
    <row r="118" s="265" customFormat="1" ht="15.75" spans="1:18">
      <c r="A118" s="278" t="s">
        <v>173</v>
      </c>
      <c r="B118" s="277">
        <f t="shared" si="52"/>
        <v>1</v>
      </c>
      <c r="C118" s="285">
        <f t="shared" si="82"/>
        <v>1</v>
      </c>
      <c r="D118" s="285">
        <f t="shared" si="83"/>
        <v>0</v>
      </c>
      <c r="E118" s="285">
        <f t="shared" si="84"/>
        <v>0</v>
      </c>
      <c r="F118" s="277">
        <f t="shared" si="85"/>
        <v>0.5</v>
      </c>
      <c r="G118" s="277">
        <v>0.5</v>
      </c>
      <c r="H118" s="277">
        <v>0</v>
      </c>
      <c r="I118" s="277">
        <v>0</v>
      </c>
      <c r="J118" s="277">
        <v>0.5</v>
      </c>
      <c r="K118" s="285">
        <f t="shared" si="86"/>
        <v>0</v>
      </c>
      <c r="L118" s="277"/>
      <c r="M118" s="277"/>
      <c r="N118" s="277">
        <f t="shared" si="87"/>
        <v>0</v>
      </c>
      <c r="O118" s="277">
        <v>0</v>
      </c>
      <c r="P118" s="277">
        <v>0</v>
      </c>
      <c r="Q118" s="277">
        <v>0</v>
      </c>
      <c r="R118" s="290"/>
    </row>
    <row r="119" s="265" customFormat="1" ht="15.75" spans="1:18">
      <c r="A119" s="278" t="s">
        <v>174</v>
      </c>
      <c r="B119" s="277">
        <f t="shared" si="52"/>
        <v>1.1</v>
      </c>
      <c r="C119" s="285">
        <f t="shared" si="82"/>
        <v>1.1</v>
      </c>
      <c r="D119" s="285">
        <f t="shared" si="83"/>
        <v>0</v>
      </c>
      <c r="E119" s="285">
        <f t="shared" si="84"/>
        <v>0</v>
      </c>
      <c r="F119" s="277">
        <f t="shared" si="85"/>
        <v>0.8</v>
      </c>
      <c r="G119" s="277">
        <v>0.8</v>
      </c>
      <c r="H119" s="277">
        <v>0</v>
      </c>
      <c r="I119" s="277">
        <v>0</v>
      </c>
      <c r="J119" s="277">
        <v>0.3</v>
      </c>
      <c r="K119" s="285">
        <f t="shared" si="86"/>
        <v>0</v>
      </c>
      <c r="L119" s="277"/>
      <c r="M119" s="277"/>
      <c r="N119" s="277">
        <f t="shared" si="87"/>
        <v>0</v>
      </c>
      <c r="O119" s="277">
        <v>0</v>
      </c>
      <c r="P119" s="277">
        <v>0</v>
      </c>
      <c r="Q119" s="277">
        <v>0</v>
      </c>
      <c r="R119" s="290"/>
    </row>
    <row r="120" s="265" customFormat="1" ht="15.75" spans="1:18">
      <c r="A120" s="278" t="s">
        <v>175</v>
      </c>
      <c r="B120" s="277">
        <f t="shared" si="52"/>
        <v>1.04</v>
      </c>
      <c r="C120" s="285">
        <f t="shared" si="82"/>
        <v>0.84</v>
      </c>
      <c r="D120" s="285">
        <f t="shared" si="83"/>
        <v>0</v>
      </c>
      <c r="E120" s="285">
        <f t="shared" si="84"/>
        <v>0.2</v>
      </c>
      <c r="F120" s="277">
        <f t="shared" si="85"/>
        <v>0.5</v>
      </c>
      <c r="G120" s="277">
        <v>0.3</v>
      </c>
      <c r="H120" s="277">
        <v>0</v>
      </c>
      <c r="I120" s="277">
        <v>0.2</v>
      </c>
      <c r="J120" s="277">
        <v>0.54</v>
      </c>
      <c r="K120" s="285">
        <f t="shared" si="86"/>
        <v>0</v>
      </c>
      <c r="L120" s="277"/>
      <c r="M120" s="277"/>
      <c r="N120" s="277">
        <f t="shared" si="87"/>
        <v>0</v>
      </c>
      <c r="O120" s="277">
        <v>0</v>
      </c>
      <c r="P120" s="277">
        <v>0</v>
      </c>
      <c r="Q120" s="277">
        <v>0</v>
      </c>
      <c r="R120" s="290"/>
    </row>
    <row r="121" s="265" customFormat="1" ht="15.75" spans="1:18">
      <c r="A121" s="278" t="s">
        <v>176</v>
      </c>
      <c r="B121" s="277">
        <f t="shared" si="52"/>
        <v>8.5</v>
      </c>
      <c r="C121" s="285">
        <f t="shared" si="82"/>
        <v>0</v>
      </c>
      <c r="D121" s="285">
        <f t="shared" si="83"/>
        <v>5.5</v>
      </c>
      <c r="E121" s="285">
        <f t="shared" si="84"/>
        <v>3</v>
      </c>
      <c r="F121" s="277">
        <f t="shared" si="85"/>
        <v>8.5</v>
      </c>
      <c r="G121" s="277">
        <v>0</v>
      </c>
      <c r="H121" s="277">
        <v>5.5</v>
      </c>
      <c r="I121" s="277">
        <v>3</v>
      </c>
      <c r="J121" s="277">
        <v>0</v>
      </c>
      <c r="K121" s="285">
        <f t="shared" si="86"/>
        <v>0</v>
      </c>
      <c r="L121" s="277"/>
      <c r="M121" s="277"/>
      <c r="N121" s="277">
        <f t="shared" si="87"/>
        <v>0</v>
      </c>
      <c r="O121" s="277">
        <v>0</v>
      </c>
      <c r="P121" s="277">
        <v>0</v>
      </c>
      <c r="Q121" s="277">
        <v>0</v>
      </c>
      <c r="R121" s="290"/>
    </row>
    <row r="122" s="265" customFormat="1" ht="15.75" spans="1:18">
      <c r="A122" s="278" t="s">
        <v>177</v>
      </c>
      <c r="B122" s="277">
        <f t="shared" si="52"/>
        <v>0.5</v>
      </c>
      <c r="C122" s="285">
        <f t="shared" si="82"/>
        <v>0.2</v>
      </c>
      <c r="D122" s="285">
        <f t="shared" si="83"/>
        <v>0</v>
      </c>
      <c r="E122" s="285">
        <f t="shared" si="84"/>
        <v>0.3</v>
      </c>
      <c r="F122" s="277">
        <f t="shared" si="85"/>
        <v>0</v>
      </c>
      <c r="G122" s="277">
        <v>0</v>
      </c>
      <c r="H122" s="277">
        <v>0</v>
      </c>
      <c r="I122" s="277">
        <v>0</v>
      </c>
      <c r="J122" s="277">
        <v>0.2</v>
      </c>
      <c r="K122" s="285">
        <f t="shared" si="86"/>
        <v>0.3</v>
      </c>
      <c r="L122" s="277"/>
      <c r="M122" s="277">
        <v>0.3</v>
      </c>
      <c r="N122" s="277">
        <f t="shared" si="87"/>
        <v>0</v>
      </c>
      <c r="O122" s="277">
        <v>0</v>
      </c>
      <c r="P122" s="277">
        <v>0</v>
      </c>
      <c r="Q122" s="277">
        <v>0</v>
      </c>
      <c r="R122" s="290"/>
    </row>
  </sheetData>
  <mergeCells count="6">
    <mergeCell ref="A2:R2"/>
    <mergeCell ref="B4:E4"/>
    <mergeCell ref="F4:I4"/>
    <mergeCell ref="K4:M4"/>
    <mergeCell ref="N4:Q4"/>
    <mergeCell ref="A4:A5"/>
  </mergeCells>
  <pageMargins left="0.751388888888889" right="0.751388888888889" top="1" bottom="1" header="0.5" footer="0.5"/>
  <pageSetup paperSize="9" scale="62" fitToHeight="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22"/>
  <sheetViews>
    <sheetView workbookViewId="0">
      <pane xSplit="1" topLeftCell="B1" activePane="topRight" state="frozen"/>
      <selection/>
      <selection pane="topRight" activeCell="I32" sqref="I32"/>
    </sheetView>
  </sheetViews>
  <sheetFormatPr defaultColWidth="9" defaultRowHeight="14.25"/>
  <cols>
    <col min="1" max="3" width="3.75" style="41" customWidth="1"/>
    <col min="4" max="4" width="4.3" style="41" customWidth="1"/>
    <col min="5" max="5" width="4" style="41" customWidth="1"/>
    <col min="6" max="6" width="3.7" style="41" customWidth="1"/>
    <col min="7" max="7" width="4.7" style="41" customWidth="1"/>
    <col min="8" max="9" width="2.7" style="41" customWidth="1"/>
    <col min="10" max="10" width="3.2" style="41" customWidth="1"/>
    <col min="11" max="11" width="3.8" style="41" customWidth="1"/>
    <col min="12" max="12" width="3.38333333333333" style="41" customWidth="1"/>
    <col min="13" max="13" width="3.88333333333333" style="41" customWidth="1"/>
    <col min="14" max="18" width="5" style="41" customWidth="1"/>
    <col min="19" max="19" width="3.85" style="41" customWidth="1"/>
    <col min="20" max="20" width="3.3" style="41" customWidth="1"/>
    <col min="21" max="21" width="3.4" style="41" customWidth="1"/>
    <col min="22" max="22" width="10" style="41" customWidth="1"/>
    <col min="23" max="16384" width="9" style="41"/>
  </cols>
  <sheetData>
    <row r="1" spans="1:3">
      <c r="A1" s="1" t="s">
        <v>11</v>
      </c>
      <c r="B1" s="232"/>
      <c r="C1" s="232"/>
    </row>
    <row r="2" ht="22.5" spans="1:22">
      <c r="A2" s="233" t="s">
        <v>178</v>
      </c>
      <c r="B2" s="233"/>
      <c r="C2" s="233"/>
      <c r="D2" s="233"/>
      <c r="E2" s="233"/>
      <c r="F2" s="233"/>
      <c r="G2" s="233"/>
      <c r="H2" s="233"/>
      <c r="I2" s="233"/>
      <c r="J2" s="233"/>
      <c r="K2" s="233"/>
      <c r="L2" s="233"/>
      <c r="M2" s="233"/>
      <c r="N2" s="233"/>
      <c r="O2" s="233"/>
      <c r="P2" s="233"/>
      <c r="Q2" s="233"/>
      <c r="R2" s="233"/>
      <c r="S2" s="233"/>
      <c r="T2" s="233"/>
      <c r="U2" s="233"/>
      <c r="V2" s="233"/>
    </row>
    <row r="3" ht="18.75" spans="1:21">
      <c r="A3" s="234"/>
      <c r="B3" s="234"/>
      <c r="C3" s="234"/>
      <c r="D3" s="234"/>
      <c r="E3" s="234"/>
      <c r="F3" s="234"/>
      <c r="G3" s="234"/>
      <c r="H3" s="234"/>
      <c r="U3" s="231" t="s">
        <v>179</v>
      </c>
    </row>
    <row r="4" s="231" customFormat="1" ht="32.25" customHeight="1" spans="1:22">
      <c r="A4" s="235" t="s">
        <v>180</v>
      </c>
      <c r="B4" s="236"/>
      <c r="C4" s="236"/>
      <c r="D4" s="237" t="s">
        <v>181</v>
      </c>
      <c r="E4" s="238"/>
      <c r="F4" s="238"/>
      <c r="G4" s="239"/>
      <c r="H4" s="237" t="s">
        <v>182</v>
      </c>
      <c r="I4" s="238"/>
      <c r="J4" s="238"/>
      <c r="K4" s="238"/>
      <c r="L4" s="237" t="s">
        <v>183</v>
      </c>
      <c r="M4" s="238"/>
      <c r="N4" s="238"/>
      <c r="O4" s="239"/>
      <c r="P4" s="237" t="s">
        <v>184</v>
      </c>
      <c r="Q4" s="262"/>
      <c r="R4" s="262"/>
      <c r="S4" s="237" t="s">
        <v>185</v>
      </c>
      <c r="T4" s="262"/>
      <c r="U4" s="262"/>
      <c r="V4" s="263"/>
    </row>
    <row r="5" s="231" customFormat="1" ht="21" customHeight="1" spans="1:22">
      <c r="A5" s="240"/>
      <c r="B5" s="241"/>
      <c r="C5" s="241"/>
      <c r="D5" s="242" t="s">
        <v>58</v>
      </c>
      <c r="E5" s="243" t="s">
        <v>12</v>
      </c>
      <c r="F5" s="243" t="s">
        <v>18</v>
      </c>
      <c r="G5" s="243" t="s">
        <v>20</v>
      </c>
      <c r="H5" s="243" t="s">
        <v>58</v>
      </c>
      <c r="I5" s="256" t="s">
        <v>12</v>
      </c>
      <c r="J5" s="257" t="s">
        <v>186</v>
      </c>
      <c r="K5" s="243" t="s">
        <v>187</v>
      </c>
      <c r="L5" s="242" t="s">
        <v>188</v>
      </c>
      <c r="M5" s="243" t="s">
        <v>189</v>
      </c>
      <c r="N5" s="243" t="s">
        <v>190</v>
      </c>
      <c r="O5" s="243" t="s">
        <v>191</v>
      </c>
      <c r="P5" s="243" t="s">
        <v>188</v>
      </c>
      <c r="Q5" s="243" t="s">
        <v>59</v>
      </c>
      <c r="R5" s="243" t="s">
        <v>192</v>
      </c>
      <c r="S5" s="243" t="s">
        <v>188</v>
      </c>
      <c r="T5" s="243" t="s">
        <v>12</v>
      </c>
      <c r="U5" s="243" t="s">
        <v>18</v>
      </c>
      <c r="V5" s="243" t="s">
        <v>20</v>
      </c>
    </row>
    <row r="6" s="231" customFormat="1" ht="21" customHeight="1" spans="1:22">
      <c r="A6" s="244"/>
      <c r="B6" s="245"/>
      <c r="C6" s="245"/>
      <c r="D6" s="246"/>
      <c r="E6" s="247"/>
      <c r="F6" s="247"/>
      <c r="G6" s="247"/>
      <c r="H6" s="247"/>
      <c r="I6" s="258"/>
      <c r="J6" s="259"/>
      <c r="K6" s="247"/>
      <c r="L6" s="246"/>
      <c r="M6" s="247"/>
      <c r="N6" s="247"/>
      <c r="O6" s="247"/>
      <c r="P6" s="247"/>
      <c r="Q6" s="247"/>
      <c r="R6" s="247"/>
      <c r="S6" s="247"/>
      <c r="T6" s="247"/>
      <c r="U6" s="247"/>
      <c r="V6" s="247"/>
    </row>
    <row r="7" ht="13.5" customHeight="1" spans="1:22">
      <c r="A7" s="248" t="s">
        <v>193</v>
      </c>
      <c r="B7" s="248" t="s">
        <v>194</v>
      </c>
      <c r="C7" s="248" t="s">
        <v>195</v>
      </c>
      <c r="D7" s="249">
        <v>1</v>
      </c>
      <c r="E7" s="249">
        <v>2</v>
      </c>
      <c r="F7" s="249">
        <v>3</v>
      </c>
      <c r="G7" s="249">
        <v>4</v>
      </c>
      <c r="H7" s="249">
        <v>5</v>
      </c>
      <c r="I7" s="249">
        <v>6</v>
      </c>
      <c r="J7" s="249">
        <v>7</v>
      </c>
      <c r="K7" s="249">
        <v>8</v>
      </c>
      <c r="L7" s="249">
        <v>9</v>
      </c>
      <c r="M7" s="249">
        <v>10</v>
      </c>
      <c r="N7" s="249">
        <v>11</v>
      </c>
      <c r="O7" s="249">
        <v>12</v>
      </c>
      <c r="P7" s="249">
        <v>13</v>
      </c>
      <c r="Q7" s="249">
        <v>14</v>
      </c>
      <c r="R7" s="249">
        <v>15</v>
      </c>
      <c r="S7" s="249">
        <v>16</v>
      </c>
      <c r="T7" s="249">
        <v>17</v>
      </c>
      <c r="U7" s="249">
        <v>18</v>
      </c>
      <c r="V7" s="249">
        <v>19</v>
      </c>
    </row>
    <row r="8" spans="1:22">
      <c r="A8" s="250"/>
      <c r="B8" s="250"/>
      <c r="C8" s="250"/>
      <c r="D8" s="251"/>
      <c r="E8" s="251"/>
      <c r="F8" s="251"/>
      <c r="G8" s="251"/>
      <c r="H8" s="251"/>
      <c r="I8" s="251"/>
      <c r="J8" s="251"/>
      <c r="K8" s="251"/>
      <c r="L8" s="251"/>
      <c r="M8" s="251"/>
      <c r="N8" s="251"/>
      <c r="O8" s="251"/>
      <c r="P8" s="251"/>
      <c r="Q8" s="251"/>
      <c r="R8" s="251"/>
      <c r="S8" s="251"/>
      <c r="T8" s="251"/>
      <c r="U8" s="251"/>
      <c r="V8" s="251"/>
    </row>
    <row r="9" spans="1:22">
      <c r="A9" s="252"/>
      <c r="B9" s="252"/>
      <c r="C9" s="252"/>
      <c r="D9" s="253"/>
      <c r="E9" s="254"/>
      <c r="F9" s="254"/>
      <c r="G9" s="254"/>
      <c r="H9" s="253"/>
      <c r="I9" s="260"/>
      <c r="J9" s="253"/>
      <c r="K9" s="253"/>
      <c r="L9" s="261"/>
      <c r="M9" s="261"/>
      <c r="N9" s="261"/>
      <c r="O9" s="261"/>
      <c r="P9" s="261"/>
      <c r="Q9" s="261"/>
      <c r="R9" s="261"/>
      <c r="S9" s="253"/>
      <c r="T9" s="254"/>
      <c r="U9" s="254"/>
      <c r="V9" s="254"/>
    </row>
    <row r="10" spans="1:22">
      <c r="A10" s="252"/>
      <c r="B10" s="252"/>
      <c r="C10" s="252"/>
      <c r="D10" s="253"/>
      <c r="E10" s="254"/>
      <c r="F10" s="254"/>
      <c r="G10" s="254"/>
      <c r="H10" s="253"/>
      <c r="I10" s="260"/>
      <c r="J10" s="253"/>
      <c r="K10" s="253"/>
      <c r="L10" s="261"/>
      <c r="M10" s="261"/>
      <c r="N10" s="261"/>
      <c r="O10" s="261"/>
      <c r="P10" s="261"/>
      <c r="Q10" s="261"/>
      <c r="R10" s="261"/>
      <c r="S10" s="253"/>
      <c r="T10" s="254"/>
      <c r="U10" s="254"/>
      <c r="V10" s="254"/>
    </row>
    <row r="11" ht="14.45" customHeight="1" spans="1:22">
      <c r="A11" s="252"/>
      <c r="B11" s="252"/>
      <c r="C11" s="252"/>
      <c r="D11" s="251"/>
      <c r="E11" s="251"/>
      <c r="F11" s="251"/>
      <c r="G11" s="251"/>
      <c r="H11" s="251"/>
      <c r="I11" s="251"/>
      <c r="J11" s="251"/>
      <c r="K11" s="251"/>
      <c r="L11" s="251"/>
      <c r="M11" s="251"/>
      <c r="N11" s="251"/>
      <c r="O11" s="251"/>
      <c r="P11" s="251"/>
      <c r="Q11" s="251"/>
      <c r="R11" s="251"/>
      <c r="S11" s="251"/>
      <c r="T11" s="251"/>
      <c r="U11" s="251"/>
      <c r="V11" s="251"/>
    </row>
    <row r="12" spans="1:22">
      <c r="A12" s="255"/>
      <c r="B12" s="255"/>
      <c r="C12" s="255"/>
      <c r="D12" s="253"/>
      <c r="E12" s="254"/>
      <c r="F12" s="254"/>
      <c r="G12" s="254"/>
      <c r="H12" s="253"/>
      <c r="I12" s="260"/>
      <c r="J12" s="253"/>
      <c r="K12" s="253"/>
      <c r="L12" s="261"/>
      <c r="M12" s="261"/>
      <c r="N12" s="261"/>
      <c r="O12" s="261"/>
      <c r="P12" s="261"/>
      <c r="Q12" s="261"/>
      <c r="R12" s="261"/>
      <c r="S12" s="253"/>
      <c r="T12" s="254"/>
      <c r="U12" s="254"/>
      <c r="V12" s="254"/>
    </row>
    <row r="13" spans="1:22">
      <c r="A13" s="255"/>
      <c r="B13" s="255"/>
      <c r="C13" s="255"/>
      <c r="D13" s="253"/>
      <c r="E13" s="254"/>
      <c r="F13" s="254"/>
      <c r="G13" s="254"/>
      <c r="H13" s="253"/>
      <c r="I13" s="260"/>
      <c r="J13" s="253"/>
      <c r="K13" s="253"/>
      <c r="L13" s="261"/>
      <c r="M13" s="261"/>
      <c r="N13" s="261"/>
      <c r="O13" s="261"/>
      <c r="P13" s="261"/>
      <c r="Q13" s="261"/>
      <c r="R13" s="261"/>
      <c r="S13" s="253"/>
      <c r="T13" s="254"/>
      <c r="U13" s="254"/>
      <c r="V13" s="254"/>
    </row>
    <row r="14" spans="1:22">
      <c r="A14" s="252"/>
      <c r="B14" s="252"/>
      <c r="C14" s="252"/>
      <c r="D14" s="253"/>
      <c r="E14" s="254"/>
      <c r="F14" s="254"/>
      <c r="G14" s="254"/>
      <c r="H14" s="253"/>
      <c r="I14" s="260"/>
      <c r="J14" s="253"/>
      <c r="K14" s="253"/>
      <c r="L14" s="261"/>
      <c r="M14" s="261"/>
      <c r="N14" s="261"/>
      <c r="O14" s="261"/>
      <c r="P14" s="261"/>
      <c r="Q14" s="261"/>
      <c r="R14" s="261"/>
      <c r="S14" s="253"/>
      <c r="T14" s="254"/>
      <c r="U14" s="254"/>
      <c r="V14" s="254"/>
    </row>
    <row r="15" spans="1:22">
      <c r="A15" s="252"/>
      <c r="B15" s="252"/>
      <c r="C15" s="252"/>
      <c r="D15" s="253"/>
      <c r="E15" s="254"/>
      <c r="F15" s="254"/>
      <c r="G15" s="254"/>
      <c r="H15" s="253"/>
      <c r="I15" s="260"/>
      <c r="J15" s="253"/>
      <c r="K15" s="253"/>
      <c r="L15" s="261"/>
      <c r="M15" s="261"/>
      <c r="N15" s="261"/>
      <c r="O15" s="261"/>
      <c r="P15" s="261"/>
      <c r="Q15" s="261"/>
      <c r="R15" s="261"/>
      <c r="S15" s="253"/>
      <c r="T15" s="254"/>
      <c r="U15" s="254"/>
      <c r="V15" s="254"/>
    </row>
    <row r="16" spans="1:22">
      <c r="A16" s="252"/>
      <c r="B16" s="252"/>
      <c r="C16" s="252"/>
      <c r="D16" s="253"/>
      <c r="E16" s="254"/>
      <c r="F16" s="254"/>
      <c r="G16" s="254"/>
      <c r="H16" s="253"/>
      <c r="I16" s="260"/>
      <c r="J16" s="253"/>
      <c r="K16" s="253"/>
      <c r="L16" s="261"/>
      <c r="M16" s="261"/>
      <c r="N16" s="261"/>
      <c r="O16" s="261"/>
      <c r="P16" s="261"/>
      <c r="Q16" s="261"/>
      <c r="R16" s="261"/>
      <c r="S16" s="253"/>
      <c r="T16" s="254"/>
      <c r="U16" s="254"/>
      <c r="V16" s="254"/>
    </row>
    <row r="17" spans="1:22">
      <c r="A17" s="255"/>
      <c r="B17" s="255"/>
      <c r="C17" s="255"/>
      <c r="D17" s="253"/>
      <c r="E17" s="254"/>
      <c r="F17" s="254"/>
      <c r="G17" s="254"/>
      <c r="H17" s="253"/>
      <c r="I17" s="260"/>
      <c r="J17" s="253"/>
      <c r="K17" s="253"/>
      <c r="L17" s="261"/>
      <c r="M17" s="261"/>
      <c r="N17" s="261"/>
      <c r="O17" s="261"/>
      <c r="P17" s="261"/>
      <c r="Q17" s="261"/>
      <c r="R17" s="261"/>
      <c r="S17" s="253"/>
      <c r="T17" s="254"/>
      <c r="U17" s="254"/>
      <c r="V17" s="254"/>
    </row>
    <row r="18" spans="1:22">
      <c r="A18" s="255"/>
      <c r="B18" s="255"/>
      <c r="C18" s="255"/>
      <c r="D18" s="251"/>
      <c r="E18" s="254"/>
      <c r="F18" s="254"/>
      <c r="G18" s="254"/>
      <c r="H18" s="253"/>
      <c r="I18" s="260"/>
      <c r="J18" s="253"/>
      <c r="K18" s="253"/>
      <c r="L18" s="261"/>
      <c r="M18" s="261"/>
      <c r="N18" s="261"/>
      <c r="O18" s="261"/>
      <c r="P18" s="261"/>
      <c r="Q18" s="261"/>
      <c r="R18" s="261"/>
      <c r="S18" s="253"/>
      <c r="T18" s="254"/>
      <c r="U18" s="254"/>
      <c r="V18" s="254"/>
    </row>
    <row r="19" spans="1:22">
      <c r="A19" s="250"/>
      <c r="B19" s="250"/>
      <c r="C19" s="250"/>
      <c r="D19" s="251"/>
      <c r="E19" s="254"/>
      <c r="F19" s="254"/>
      <c r="G19" s="254"/>
      <c r="H19" s="253"/>
      <c r="I19" s="260"/>
      <c r="J19" s="253"/>
      <c r="K19" s="253"/>
      <c r="L19" s="261"/>
      <c r="M19" s="261"/>
      <c r="N19" s="261"/>
      <c r="O19" s="261"/>
      <c r="P19" s="261"/>
      <c r="Q19" s="261"/>
      <c r="R19" s="261"/>
      <c r="S19" s="253"/>
      <c r="T19" s="254"/>
      <c r="U19" s="254"/>
      <c r="V19" s="254"/>
    </row>
    <row r="20" spans="1:22">
      <c r="A20" s="250"/>
      <c r="B20" s="250"/>
      <c r="C20" s="250"/>
      <c r="D20" s="251"/>
      <c r="E20" s="254"/>
      <c r="F20" s="254"/>
      <c r="G20" s="254"/>
      <c r="H20" s="253"/>
      <c r="I20" s="260"/>
      <c r="J20" s="253"/>
      <c r="K20" s="253"/>
      <c r="L20" s="261"/>
      <c r="M20" s="261"/>
      <c r="N20" s="261"/>
      <c r="O20" s="261"/>
      <c r="P20" s="261"/>
      <c r="Q20" s="261"/>
      <c r="R20" s="261"/>
      <c r="S20" s="253"/>
      <c r="T20" s="254"/>
      <c r="U20" s="254"/>
      <c r="V20" s="254"/>
    </row>
    <row r="21" spans="1:22">
      <c r="A21" s="250"/>
      <c r="B21" s="250"/>
      <c r="C21" s="250"/>
      <c r="D21" s="251"/>
      <c r="E21" s="254"/>
      <c r="F21" s="254"/>
      <c r="G21" s="254"/>
      <c r="H21" s="253"/>
      <c r="I21" s="260"/>
      <c r="J21" s="253"/>
      <c r="K21" s="253"/>
      <c r="L21" s="261"/>
      <c r="M21" s="261"/>
      <c r="N21" s="261"/>
      <c r="O21" s="261"/>
      <c r="P21" s="261"/>
      <c r="Q21" s="261"/>
      <c r="R21" s="261"/>
      <c r="S21" s="253"/>
      <c r="T21" s="254"/>
      <c r="U21" s="254"/>
      <c r="V21" s="254"/>
    </row>
    <row r="22" spans="1:22">
      <c r="A22" s="250"/>
      <c r="B22" s="250"/>
      <c r="C22" s="250"/>
      <c r="D22" s="251"/>
      <c r="E22" s="254"/>
      <c r="F22" s="254"/>
      <c r="G22" s="254"/>
      <c r="H22" s="253"/>
      <c r="I22" s="260"/>
      <c r="J22" s="253"/>
      <c r="K22" s="253"/>
      <c r="L22" s="261"/>
      <c r="M22" s="261"/>
      <c r="N22" s="261"/>
      <c r="O22" s="261"/>
      <c r="P22" s="261"/>
      <c r="Q22" s="261"/>
      <c r="R22" s="261"/>
      <c r="S22" s="253"/>
      <c r="T22" s="254"/>
      <c r="U22" s="254"/>
      <c r="V22" s="254"/>
    </row>
  </sheetData>
  <mergeCells count="26">
    <mergeCell ref="A2:V2"/>
    <mergeCell ref="D4:G4"/>
    <mergeCell ref="H4:K4"/>
    <mergeCell ref="L4:O4"/>
    <mergeCell ref="P4:R4"/>
    <mergeCell ref="S4:V4"/>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A4:C6"/>
  </mergeCells>
  <pageMargins left="0.75" right="0.75" top="1" bottom="1" header="0.5" footer="0.5"/>
  <pageSetup paperSize="9" scale="80"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22"/>
  <sheetViews>
    <sheetView zoomScale="90" zoomScaleNormal="90" workbookViewId="0">
      <selection activeCell="AC18" sqref="AC18"/>
    </sheetView>
  </sheetViews>
  <sheetFormatPr defaultColWidth="9" defaultRowHeight="13.5"/>
  <cols>
    <col min="1" max="1" width="5.25" style="123" customWidth="1"/>
    <col min="2" max="2" width="8.5" style="123" customWidth="1"/>
    <col min="3" max="3" width="5" style="123" customWidth="1"/>
    <col min="4" max="4" width="5.5" style="123" customWidth="1"/>
    <col min="5" max="5" width="7.13333333333333" style="123" customWidth="1"/>
    <col min="6" max="6" width="7" style="123" customWidth="1"/>
    <col min="7" max="7" width="11.6333333333333" style="123" customWidth="1"/>
    <col min="8" max="8" width="7.13333333333333" style="123" customWidth="1"/>
    <col min="9" max="13" width="5.7" style="123" customWidth="1"/>
    <col min="14" max="18" width="4.4" style="123" customWidth="1"/>
    <col min="19" max="19" width="7.13333333333333" style="123" customWidth="1"/>
    <col min="20" max="21" width="4.4" style="123" customWidth="1"/>
    <col min="22" max="22" width="6.38333333333333" style="123" customWidth="1"/>
    <col min="23" max="23" width="16.1" style="123" customWidth="1"/>
    <col min="24" max="16384" width="9" style="123"/>
  </cols>
  <sheetData>
    <row r="1" ht="24.75" customHeight="1" spans="1:1">
      <c r="A1" s="1" t="s">
        <v>14</v>
      </c>
    </row>
    <row r="2" ht="22.5" spans="1:22">
      <c r="A2" s="125" t="s">
        <v>196</v>
      </c>
      <c r="B2" s="125"/>
      <c r="C2" s="125"/>
      <c r="D2" s="125"/>
      <c r="E2" s="125"/>
      <c r="F2" s="125"/>
      <c r="G2" s="125"/>
      <c r="H2" s="125"/>
      <c r="I2" s="125"/>
      <c r="J2" s="125"/>
      <c r="K2" s="125"/>
      <c r="L2" s="125"/>
      <c r="M2" s="125"/>
      <c r="N2" s="125"/>
      <c r="O2" s="125"/>
      <c r="P2" s="125"/>
      <c r="Q2" s="125"/>
      <c r="R2" s="125"/>
      <c r="S2" s="125"/>
      <c r="T2" s="125"/>
      <c r="U2" s="125"/>
      <c r="V2" s="125"/>
    </row>
    <row r="3" ht="20.25" spans="1:22">
      <c r="A3" s="156" t="s">
        <v>197</v>
      </c>
      <c r="B3" s="156"/>
      <c r="C3" s="156"/>
      <c r="D3" s="156"/>
      <c r="E3" s="156"/>
      <c r="F3" s="156"/>
      <c r="G3" s="156"/>
      <c r="H3" s="156"/>
      <c r="I3" s="156"/>
      <c r="J3" s="156"/>
      <c r="K3" s="156"/>
      <c r="L3" s="156"/>
      <c r="M3" s="156"/>
      <c r="N3" s="156"/>
      <c r="O3" s="156"/>
      <c r="P3" s="156"/>
      <c r="Q3" s="156"/>
      <c r="R3" s="156"/>
      <c r="S3" s="156"/>
      <c r="T3" s="156"/>
      <c r="U3" s="156"/>
      <c r="V3" s="156"/>
    </row>
    <row r="4" s="221" customFormat="1" ht="19.5" customHeight="1" spans="14:23">
      <c r="N4" s="228"/>
      <c r="O4" s="228"/>
      <c r="P4" s="228"/>
      <c r="Q4" s="228"/>
      <c r="R4" s="228"/>
      <c r="S4" s="228"/>
      <c r="T4" s="228"/>
      <c r="U4" s="228"/>
      <c r="V4" s="228"/>
      <c r="W4" s="229" t="s">
        <v>198</v>
      </c>
    </row>
    <row r="5" s="221" customFormat="1" ht="69" customHeight="1" spans="1:23">
      <c r="A5" s="160" t="s">
        <v>199</v>
      </c>
      <c r="B5" s="160" t="s">
        <v>200</v>
      </c>
      <c r="C5" s="160" t="s">
        <v>195</v>
      </c>
      <c r="D5" s="160" t="s">
        <v>201</v>
      </c>
      <c r="E5" s="160" t="s">
        <v>202</v>
      </c>
      <c r="F5" s="160" t="s">
        <v>203</v>
      </c>
      <c r="G5" s="160" t="s">
        <v>204</v>
      </c>
      <c r="H5" s="160" t="s">
        <v>205</v>
      </c>
      <c r="I5" s="160" t="s">
        <v>206</v>
      </c>
      <c r="J5" s="160" t="s">
        <v>207</v>
      </c>
      <c r="K5" s="160" t="s">
        <v>208</v>
      </c>
      <c r="L5" s="160" t="s">
        <v>209</v>
      </c>
      <c r="M5" s="160" t="s">
        <v>210</v>
      </c>
      <c r="N5" s="160" t="s">
        <v>211</v>
      </c>
      <c r="O5" s="160" t="s">
        <v>212</v>
      </c>
      <c r="P5" s="160" t="s">
        <v>213</v>
      </c>
      <c r="Q5" s="160" t="s">
        <v>214</v>
      </c>
      <c r="R5" s="160" t="s">
        <v>215</v>
      </c>
      <c r="S5" s="160" t="s">
        <v>216</v>
      </c>
      <c r="T5" s="160" t="s">
        <v>217</v>
      </c>
      <c r="U5" s="160" t="s">
        <v>218</v>
      </c>
      <c r="V5" s="160" t="s">
        <v>219</v>
      </c>
      <c r="W5" s="160" t="s">
        <v>5</v>
      </c>
    </row>
    <row r="6" s="221" customFormat="1" ht="54" customHeight="1" spans="1:23">
      <c r="A6" s="160"/>
      <c r="B6" s="160"/>
      <c r="C6" s="160"/>
      <c r="D6" s="160"/>
      <c r="E6" s="160"/>
      <c r="F6" s="160"/>
      <c r="G6" s="160" t="s">
        <v>220</v>
      </c>
      <c r="H6" s="160" t="s">
        <v>221</v>
      </c>
      <c r="I6" s="160"/>
      <c r="J6" s="160"/>
      <c r="K6" s="160"/>
      <c r="L6" s="160"/>
      <c r="M6" s="160"/>
      <c r="N6" s="160"/>
      <c r="O6" s="160"/>
      <c r="P6" s="160"/>
      <c r="Q6" s="160"/>
      <c r="R6" s="160"/>
      <c r="S6" s="160"/>
      <c r="T6" s="160"/>
      <c r="U6" s="160"/>
      <c r="V6" s="160"/>
      <c r="W6" s="230" t="s">
        <v>222</v>
      </c>
    </row>
    <row r="7" s="221" customFormat="1" ht="42" customHeight="1" spans="1:23">
      <c r="A7" s="160"/>
      <c r="B7" s="160"/>
      <c r="C7" s="160"/>
      <c r="D7" s="160"/>
      <c r="E7" s="160"/>
      <c r="F7" s="160"/>
      <c r="G7" s="161" t="s">
        <v>223</v>
      </c>
      <c r="H7" s="160">
        <v>2022</v>
      </c>
      <c r="I7" s="160"/>
      <c r="J7" s="160"/>
      <c r="K7" s="160"/>
      <c r="L7" s="160"/>
      <c r="M7" s="160"/>
      <c r="N7" s="160"/>
      <c r="O7" s="160"/>
      <c r="P7" s="160"/>
      <c r="Q7" s="160"/>
      <c r="R7" s="160"/>
      <c r="S7" s="160"/>
      <c r="T7" s="160"/>
      <c r="U7" s="160"/>
      <c r="V7" s="160"/>
      <c r="W7" s="230" t="s">
        <v>222</v>
      </c>
    </row>
    <row r="8" s="221" customFormat="1" ht="42" customHeight="1" spans="1:23">
      <c r="A8" s="160"/>
      <c r="B8" s="160"/>
      <c r="C8" s="160"/>
      <c r="D8" s="160"/>
      <c r="E8" s="160"/>
      <c r="F8" s="160"/>
      <c r="G8" s="150"/>
      <c r="H8" s="160"/>
      <c r="I8" s="160"/>
      <c r="J8" s="160"/>
      <c r="K8" s="160"/>
      <c r="L8" s="160"/>
      <c r="M8" s="160"/>
      <c r="N8" s="160"/>
      <c r="O8" s="160"/>
      <c r="P8" s="160"/>
      <c r="Q8" s="160"/>
      <c r="R8" s="160"/>
      <c r="S8" s="160"/>
      <c r="T8" s="160"/>
      <c r="U8" s="160"/>
      <c r="V8" s="160"/>
      <c r="W8" s="230"/>
    </row>
    <row r="9" s="221" customFormat="1" ht="42" customHeight="1" spans="1:23">
      <c r="A9" s="222"/>
      <c r="B9" s="160"/>
      <c r="C9" s="161"/>
      <c r="D9" s="161"/>
      <c r="E9" s="161"/>
      <c r="F9" s="161"/>
      <c r="G9" s="223"/>
      <c r="H9" s="161"/>
      <c r="I9" s="161"/>
      <c r="J9" s="161"/>
      <c r="K9" s="161"/>
      <c r="L9" s="161"/>
      <c r="M9" s="161"/>
      <c r="N9" s="161"/>
      <c r="O9" s="161"/>
      <c r="P9" s="161"/>
      <c r="Q9" s="161"/>
      <c r="R9" s="161"/>
      <c r="S9" s="161"/>
      <c r="T9" s="161"/>
      <c r="U9" s="161"/>
      <c r="V9" s="161"/>
      <c r="W9" s="230"/>
    </row>
    <row r="10" s="221" customFormat="1" ht="42" customHeight="1" spans="1:23">
      <c r="A10" s="222"/>
      <c r="B10" s="160"/>
      <c r="C10" s="161"/>
      <c r="D10" s="161"/>
      <c r="E10" s="161"/>
      <c r="F10" s="161"/>
      <c r="G10" s="161"/>
      <c r="H10" s="161"/>
      <c r="I10" s="161"/>
      <c r="J10" s="161"/>
      <c r="K10" s="161"/>
      <c r="L10" s="161"/>
      <c r="M10" s="161"/>
      <c r="N10" s="161"/>
      <c r="O10" s="161"/>
      <c r="P10" s="161"/>
      <c r="Q10" s="161"/>
      <c r="R10" s="161"/>
      <c r="S10" s="161"/>
      <c r="T10" s="161"/>
      <c r="U10" s="161"/>
      <c r="V10" s="161"/>
      <c r="W10" s="230"/>
    </row>
    <row r="11" s="221" customFormat="1" ht="42" customHeight="1" spans="1:23">
      <c r="A11" s="222"/>
      <c r="B11" s="160"/>
      <c r="C11" s="161"/>
      <c r="D11" s="161"/>
      <c r="E11" s="161"/>
      <c r="F11" s="161"/>
      <c r="G11" s="161"/>
      <c r="H11" s="160"/>
      <c r="I11" s="161"/>
      <c r="J11" s="161"/>
      <c r="K11" s="161"/>
      <c r="L11" s="161"/>
      <c r="M11" s="161"/>
      <c r="N11" s="161"/>
      <c r="O11" s="161"/>
      <c r="P11" s="161"/>
      <c r="Q11" s="161"/>
      <c r="R11" s="161"/>
      <c r="S11" s="161"/>
      <c r="T11" s="161"/>
      <c r="U11" s="161"/>
      <c r="V11" s="161"/>
      <c r="W11" s="230"/>
    </row>
    <row r="12" s="221" customFormat="1" ht="42" customHeight="1" spans="1:23">
      <c r="A12" s="222"/>
      <c r="B12" s="160"/>
      <c r="C12" s="161"/>
      <c r="D12" s="161"/>
      <c r="E12" s="161"/>
      <c r="F12" s="161"/>
      <c r="G12" s="160"/>
      <c r="H12" s="161"/>
      <c r="I12" s="161"/>
      <c r="J12" s="161"/>
      <c r="K12" s="161"/>
      <c r="L12" s="161"/>
      <c r="M12" s="161"/>
      <c r="N12" s="161"/>
      <c r="O12" s="161"/>
      <c r="P12" s="161"/>
      <c r="Q12" s="161"/>
      <c r="R12" s="161"/>
      <c r="S12" s="161"/>
      <c r="T12" s="161"/>
      <c r="U12" s="161"/>
      <c r="V12" s="161"/>
      <c r="W12" s="230"/>
    </row>
    <row r="13" s="221" customFormat="1" ht="42" customHeight="1" spans="1:23">
      <c r="A13" s="222"/>
      <c r="B13" s="161"/>
      <c r="C13" s="161"/>
      <c r="D13" s="161"/>
      <c r="E13" s="161"/>
      <c r="F13" s="161"/>
      <c r="G13" s="161"/>
      <c r="H13" s="161"/>
      <c r="I13" s="161"/>
      <c r="J13" s="161"/>
      <c r="K13" s="161"/>
      <c r="L13" s="161"/>
      <c r="M13" s="161"/>
      <c r="N13" s="161"/>
      <c r="O13" s="161"/>
      <c r="P13" s="161"/>
      <c r="Q13" s="161"/>
      <c r="R13" s="161"/>
      <c r="S13" s="161"/>
      <c r="T13" s="161"/>
      <c r="U13" s="161"/>
      <c r="V13" s="161"/>
      <c r="W13" s="161"/>
    </row>
    <row r="14" spans="1:22">
      <c r="A14" s="140"/>
      <c r="B14" s="224" t="s">
        <v>224</v>
      </c>
      <c r="C14" s="140"/>
      <c r="D14" s="140"/>
      <c r="E14" s="140"/>
      <c r="F14" s="140"/>
      <c r="G14" s="140"/>
      <c r="H14" s="140"/>
      <c r="I14" s="140"/>
      <c r="J14" s="140"/>
      <c r="K14" s="140"/>
      <c r="L14" s="140"/>
      <c r="M14" s="140"/>
      <c r="N14" s="140"/>
      <c r="O14" s="140"/>
      <c r="P14" s="140"/>
      <c r="Q14" s="140"/>
      <c r="R14" s="140"/>
      <c r="S14" s="140"/>
      <c r="T14" s="140"/>
      <c r="U14" s="140"/>
      <c r="V14" s="140"/>
    </row>
    <row r="15" spans="1:22">
      <c r="A15" s="225"/>
      <c r="B15" s="226" t="s">
        <v>225</v>
      </c>
      <c r="C15" s="226"/>
      <c r="D15" s="226"/>
      <c r="E15" s="226"/>
      <c r="F15" s="226"/>
      <c r="G15" s="226"/>
      <c r="H15" s="226"/>
      <c r="I15" s="226"/>
      <c r="J15" s="226"/>
      <c r="K15" s="226"/>
      <c r="L15" s="226"/>
      <c r="M15" s="226"/>
      <c r="N15" s="226"/>
      <c r="O15" s="226"/>
      <c r="P15" s="226"/>
      <c r="Q15" s="226"/>
      <c r="R15" s="226"/>
      <c r="S15" s="226"/>
      <c r="T15" s="226"/>
      <c r="U15" s="226"/>
      <c r="V15" s="226"/>
    </row>
    <row r="16" spans="2:23">
      <c r="B16" s="145" t="s">
        <v>226</v>
      </c>
      <c r="C16" s="145"/>
      <c r="D16" s="145"/>
      <c r="E16" s="145"/>
      <c r="F16" s="145"/>
      <c r="G16" s="145"/>
      <c r="H16" s="145"/>
      <c r="I16" s="145"/>
      <c r="J16" s="145"/>
      <c r="K16" s="145"/>
      <c r="L16" s="145"/>
      <c r="M16" s="145"/>
      <c r="N16" s="145"/>
      <c r="O16" s="145"/>
      <c r="P16" s="145"/>
      <c r="Q16" s="145"/>
      <c r="R16" s="145"/>
      <c r="S16" s="145"/>
      <c r="T16" s="145"/>
      <c r="U16" s="145"/>
      <c r="V16" s="145"/>
      <c r="W16" s="145"/>
    </row>
    <row r="17" spans="2:2">
      <c r="B17" s="227" t="s">
        <v>227</v>
      </c>
    </row>
    <row r="18" spans="2:22">
      <c r="B18" s="145" t="s">
        <v>228</v>
      </c>
      <c r="C18" s="145"/>
      <c r="D18" s="145"/>
      <c r="E18" s="145"/>
      <c r="F18" s="145"/>
      <c r="G18" s="145"/>
      <c r="H18" s="145"/>
      <c r="I18" s="145"/>
      <c r="J18" s="145"/>
      <c r="K18" s="145"/>
      <c r="L18" s="145"/>
      <c r="M18" s="145"/>
      <c r="N18" s="145"/>
      <c r="O18" s="145"/>
      <c r="P18" s="145"/>
      <c r="Q18" s="145"/>
      <c r="R18" s="145"/>
      <c r="S18" s="145"/>
      <c r="T18" s="145"/>
      <c r="U18" s="145"/>
      <c r="V18" s="145"/>
    </row>
    <row r="19" spans="2:22">
      <c r="B19" s="145" t="s">
        <v>229</v>
      </c>
      <c r="C19" s="145"/>
      <c r="D19" s="145"/>
      <c r="E19" s="145"/>
      <c r="F19" s="145"/>
      <c r="G19" s="145"/>
      <c r="H19" s="145"/>
      <c r="I19" s="145"/>
      <c r="J19" s="145"/>
      <c r="K19" s="145"/>
      <c r="L19" s="145"/>
      <c r="M19" s="145"/>
      <c r="N19" s="145"/>
      <c r="O19" s="145"/>
      <c r="P19" s="145"/>
      <c r="Q19" s="145"/>
      <c r="R19" s="145"/>
      <c r="S19" s="145"/>
      <c r="T19" s="145"/>
      <c r="U19" s="145"/>
      <c r="V19" s="145"/>
    </row>
    <row r="20" spans="2:22">
      <c r="B20" s="145" t="s">
        <v>230</v>
      </c>
      <c r="C20" s="145"/>
      <c r="D20" s="145"/>
      <c r="E20" s="145"/>
      <c r="F20" s="145"/>
      <c r="G20" s="145"/>
      <c r="H20" s="145"/>
      <c r="I20" s="145"/>
      <c r="J20" s="145"/>
      <c r="K20" s="145"/>
      <c r="L20" s="145"/>
      <c r="M20" s="145"/>
      <c r="N20" s="145"/>
      <c r="O20" s="145"/>
      <c r="P20" s="145"/>
      <c r="Q20" s="145"/>
      <c r="R20" s="145"/>
      <c r="S20" s="145"/>
      <c r="T20" s="145"/>
      <c r="U20" s="145"/>
      <c r="V20" s="145"/>
    </row>
    <row r="21" spans="2:22">
      <c r="B21" s="145" t="s">
        <v>231</v>
      </c>
      <c r="C21" s="145"/>
      <c r="D21" s="145"/>
      <c r="E21" s="145"/>
      <c r="F21" s="145"/>
      <c r="G21" s="145"/>
      <c r="H21" s="145"/>
      <c r="I21" s="145"/>
      <c r="J21" s="145"/>
      <c r="K21" s="145"/>
      <c r="L21" s="145"/>
      <c r="M21" s="145"/>
      <c r="N21" s="145"/>
      <c r="O21" s="145"/>
      <c r="P21" s="145"/>
      <c r="Q21" s="145"/>
      <c r="R21" s="145"/>
      <c r="S21" s="145"/>
      <c r="T21" s="145"/>
      <c r="U21" s="145"/>
      <c r="V21" s="145"/>
    </row>
    <row r="22" spans="2:22">
      <c r="B22" s="145" t="s">
        <v>232</v>
      </c>
      <c r="C22" s="145"/>
      <c r="D22" s="145"/>
      <c r="E22" s="145"/>
      <c r="F22" s="145"/>
      <c r="G22" s="145"/>
      <c r="H22" s="145"/>
      <c r="I22" s="145"/>
      <c r="J22" s="145"/>
      <c r="K22" s="145"/>
      <c r="L22" s="145"/>
      <c r="M22" s="145"/>
      <c r="N22" s="145"/>
      <c r="O22" s="145"/>
      <c r="P22" s="145"/>
      <c r="Q22" s="145"/>
      <c r="R22" s="145"/>
      <c r="S22" s="145"/>
      <c r="T22" s="145"/>
      <c r="U22" s="145"/>
      <c r="V22" s="145"/>
    </row>
  </sheetData>
  <mergeCells count="9">
    <mergeCell ref="A2:V2"/>
    <mergeCell ref="A3:V3"/>
    <mergeCell ref="B15:V15"/>
    <mergeCell ref="B16:W16"/>
    <mergeCell ref="B18:V18"/>
    <mergeCell ref="B19:V19"/>
    <mergeCell ref="B20:V20"/>
    <mergeCell ref="B21:V21"/>
    <mergeCell ref="B22:V22"/>
  </mergeCells>
  <pageMargins left="0.75" right="0.75" top="1" bottom="1" header="0.5" footer="0.5"/>
  <pageSetup paperSize="9" scale="87"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19"/>
  <sheetViews>
    <sheetView workbookViewId="0">
      <selection activeCell="AG16" sqref="AG16"/>
    </sheetView>
  </sheetViews>
  <sheetFormatPr defaultColWidth="9" defaultRowHeight="14.25"/>
  <cols>
    <col min="1" max="2" width="6.13333333333333" style="72" customWidth="1"/>
    <col min="3" max="3" width="4.88333333333333" style="72" customWidth="1"/>
    <col min="4" max="4" width="5.3" style="72" customWidth="1"/>
    <col min="5" max="5" width="4.8" style="72" customWidth="1"/>
    <col min="6" max="6" width="4.2" style="189" customWidth="1"/>
    <col min="7" max="7" width="9.5" style="189" customWidth="1"/>
    <col min="8" max="8" width="6.38333333333333" style="189" customWidth="1"/>
    <col min="9" max="9" width="5.5" style="72" customWidth="1"/>
    <col min="10" max="10" width="4.8" style="72" customWidth="1"/>
    <col min="11" max="11" width="4.1" style="72" customWidth="1"/>
    <col min="12" max="14" width="3.5" style="72" customWidth="1"/>
    <col min="15" max="17" width="5" style="72" customWidth="1"/>
    <col min="18" max="25" width="3.5" style="72" customWidth="1"/>
    <col min="26" max="26" width="5" style="72" customWidth="1"/>
    <col min="27" max="27" width="3.5" style="72" customWidth="1"/>
    <col min="28" max="28" width="4.1" style="72" customWidth="1"/>
    <col min="29" max="16384" width="9" style="72"/>
  </cols>
  <sheetData>
    <row r="1" ht="24" customHeight="1" spans="1:7">
      <c r="A1" s="1" t="s">
        <v>17</v>
      </c>
      <c r="B1" s="1"/>
      <c r="C1" s="1"/>
      <c r="D1" s="1"/>
      <c r="E1" s="101"/>
      <c r="F1" s="190"/>
      <c r="G1" s="190"/>
    </row>
    <row r="2" s="188" customFormat="1" ht="24" spans="1:29">
      <c r="A2" s="124" t="s">
        <v>196</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row>
    <row r="3" s="122" customFormat="1" ht="20.25" spans="1:29">
      <c r="A3" s="155" t="s">
        <v>233</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row>
    <row r="4" ht="15.75" spans="1:29">
      <c r="A4" s="191"/>
      <c r="B4" s="191"/>
      <c r="C4" s="191"/>
      <c r="D4" s="191"/>
      <c r="E4" s="191"/>
      <c r="F4" s="192"/>
      <c r="G4" s="192"/>
      <c r="H4" s="192"/>
      <c r="I4" s="191"/>
      <c r="J4" s="191"/>
      <c r="K4" s="191"/>
      <c r="L4" s="212"/>
      <c r="M4" s="212"/>
      <c r="N4" s="212"/>
      <c r="O4" s="212"/>
      <c r="P4" s="212"/>
      <c r="Q4" s="212"/>
      <c r="R4" s="212"/>
      <c r="S4" s="212"/>
      <c r="T4" s="212"/>
      <c r="U4" s="212"/>
      <c r="V4" s="212"/>
      <c r="W4" s="212"/>
      <c r="X4" s="215" t="s">
        <v>234</v>
      </c>
      <c r="Y4" s="215"/>
      <c r="Z4" s="215"/>
      <c r="AA4" s="215"/>
      <c r="AB4" s="215"/>
      <c r="AC4" s="215"/>
    </row>
    <row r="5" ht="21.75" customHeight="1" spans="1:29">
      <c r="A5" s="193" t="s">
        <v>199</v>
      </c>
      <c r="B5" s="193" t="s">
        <v>200</v>
      </c>
      <c r="C5" s="194" t="s">
        <v>195</v>
      </c>
      <c r="D5" s="193" t="s">
        <v>201</v>
      </c>
      <c r="E5" s="195" t="s">
        <v>202</v>
      </c>
      <c r="F5" s="196" t="s">
        <v>235</v>
      </c>
      <c r="G5" s="196" t="s">
        <v>204</v>
      </c>
      <c r="H5" s="196" t="s">
        <v>205</v>
      </c>
      <c r="I5" s="193" t="s">
        <v>236</v>
      </c>
      <c r="J5" s="193" t="s">
        <v>237</v>
      </c>
      <c r="K5" s="193" t="s">
        <v>238</v>
      </c>
      <c r="L5" s="213" t="s">
        <v>239</v>
      </c>
      <c r="M5" s="214"/>
      <c r="N5" s="214"/>
      <c r="O5" s="214"/>
      <c r="P5" s="214"/>
      <c r="Q5" s="216"/>
      <c r="R5" s="193" t="s">
        <v>240</v>
      </c>
      <c r="S5" s="193"/>
      <c r="T5" s="193"/>
      <c r="U5" s="193"/>
      <c r="V5" s="193"/>
      <c r="W5" s="193" t="s">
        <v>241</v>
      </c>
      <c r="X5" s="197"/>
      <c r="Y5" s="197"/>
      <c r="Z5" s="197"/>
      <c r="AA5" s="197"/>
      <c r="AB5" s="197"/>
      <c r="AC5" s="217" t="s">
        <v>5</v>
      </c>
    </row>
    <row r="6" ht="63" customHeight="1" spans="1:29">
      <c r="A6" s="193"/>
      <c r="B6" s="193"/>
      <c r="C6" s="194"/>
      <c r="D6" s="193"/>
      <c r="E6" s="197"/>
      <c r="F6" s="198"/>
      <c r="G6" s="198"/>
      <c r="H6" s="198"/>
      <c r="I6" s="193"/>
      <c r="J6" s="193"/>
      <c r="K6" s="193"/>
      <c r="L6" s="193" t="s">
        <v>242</v>
      </c>
      <c r="M6" s="193" t="s">
        <v>243</v>
      </c>
      <c r="N6" s="193" t="s">
        <v>244</v>
      </c>
      <c r="O6" s="193" t="s">
        <v>245</v>
      </c>
      <c r="P6" s="193" t="s">
        <v>246</v>
      </c>
      <c r="Q6" s="193" t="s">
        <v>247</v>
      </c>
      <c r="R6" s="193" t="s">
        <v>248</v>
      </c>
      <c r="S6" s="193" t="s">
        <v>249</v>
      </c>
      <c r="T6" s="193" t="s">
        <v>250</v>
      </c>
      <c r="U6" s="193" t="s">
        <v>251</v>
      </c>
      <c r="V6" s="193" t="s">
        <v>252</v>
      </c>
      <c r="W6" s="193" t="s">
        <v>253</v>
      </c>
      <c r="X6" s="193" t="s">
        <v>254</v>
      </c>
      <c r="Y6" s="193" t="s">
        <v>255</v>
      </c>
      <c r="Z6" s="193" t="s">
        <v>256</v>
      </c>
      <c r="AA6" s="193" t="s">
        <v>257</v>
      </c>
      <c r="AB6" s="194" t="s">
        <v>258</v>
      </c>
      <c r="AC6" s="197"/>
    </row>
    <row r="7" ht="66" customHeight="1" spans="1:29">
      <c r="A7" s="199"/>
      <c r="B7" s="199"/>
      <c r="C7" s="199"/>
      <c r="D7" s="199"/>
      <c r="E7" s="199"/>
      <c r="F7" s="179"/>
      <c r="G7" s="160" t="s">
        <v>220</v>
      </c>
      <c r="H7" s="160" t="s">
        <v>221</v>
      </c>
      <c r="I7" s="199"/>
      <c r="J7" s="199"/>
      <c r="K7" s="199"/>
      <c r="L7" s="199"/>
      <c r="M7" s="199"/>
      <c r="N7" s="199"/>
      <c r="O7" s="199"/>
      <c r="P7" s="199"/>
      <c r="Q7" s="199"/>
      <c r="R7" s="199"/>
      <c r="S7" s="199"/>
      <c r="T7" s="199"/>
      <c r="U7" s="199"/>
      <c r="V7" s="199"/>
      <c r="W7" s="199"/>
      <c r="X7" s="199"/>
      <c r="Y7" s="199"/>
      <c r="Z7" s="199"/>
      <c r="AA7" s="199"/>
      <c r="AB7" s="199"/>
      <c r="AC7" s="218"/>
    </row>
    <row r="8" ht="40.5" customHeight="1" spans="1:29">
      <c r="A8" s="199"/>
      <c r="B8" s="199"/>
      <c r="C8" s="199"/>
      <c r="D8" s="199"/>
      <c r="E8" s="199"/>
      <c r="F8" s="179"/>
      <c r="G8" s="161" t="s">
        <v>223</v>
      </c>
      <c r="H8" s="160">
        <v>2022</v>
      </c>
      <c r="I8" s="199"/>
      <c r="J8" s="199"/>
      <c r="K8" s="199"/>
      <c r="L8" s="199"/>
      <c r="M8" s="199"/>
      <c r="N8" s="199"/>
      <c r="O8" s="199"/>
      <c r="P8" s="199"/>
      <c r="Q8" s="199"/>
      <c r="R8" s="199"/>
      <c r="S8" s="199"/>
      <c r="T8" s="199"/>
      <c r="U8" s="199"/>
      <c r="V8" s="199"/>
      <c r="W8" s="199"/>
      <c r="X8" s="199"/>
      <c r="Y8" s="199"/>
      <c r="Z8" s="199"/>
      <c r="AA8" s="199"/>
      <c r="AB8" s="199"/>
      <c r="AC8" s="219"/>
    </row>
    <row r="9" ht="40.5" customHeight="1" spans="1:29">
      <c r="A9" s="199"/>
      <c r="B9" s="199"/>
      <c r="C9" s="199"/>
      <c r="D9" s="199"/>
      <c r="E9" s="199"/>
      <c r="F9" s="179"/>
      <c r="G9" s="200"/>
      <c r="H9" s="201"/>
      <c r="I9" s="199"/>
      <c r="J9" s="199"/>
      <c r="K9" s="199"/>
      <c r="L9" s="199"/>
      <c r="M9" s="199"/>
      <c r="N9" s="199"/>
      <c r="O9" s="199"/>
      <c r="P9" s="199"/>
      <c r="Q9" s="199"/>
      <c r="R9" s="199"/>
      <c r="S9" s="199"/>
      <c r="T9" s="199"/>
      <c r="U9" s="199"/>
      <c r="V9" s="199"/>
      <c r="W9" s="199"/>
      <c r="X9" s="199"/>
      <c r="Y9" s="199"/>
      <c r="Z9" s="199"/>
      <c r="AA9" s="199"/>
      <c r="AB9" s="199"/>
      <c r="AC9" s="219"/>
    </row>
    <row r="10" ht="40.5" customHeight="1" spans="1:29">
      <c r="A10" s="199"/>
      <c r="B10" s="199"/>
      <c r="C10" s="199"/>
      <c r="D10" s="199"/>
      <c r="E10" s="199"/>
      <c r="F10" s="179"/>
      <c r="G10" s="160"/>
      <c r="H10" s="202"/>
      <c r="I10" s="199"/>
      <c r="J10" s="199"/>
      <c r="K10" s="199"/>
      <c r="L10" s="199"/>
      <c r="M10" s="199"/>
      <c r="N10" s="199"/>
      <c r="O10" s="199"/>
      <c r="P10" s="199"/>
      <c r="Q10" s="199"/>
      <c r="R10" s="199"/>
      <c r="S10" s="199"/>
      <c r="T10" s="199"/>
      <c r="U10" s="199"/>
      <c r="V10" s="199"/>
      <c r="W10" s="199"/>
      <c r="X10" s="199"/>
      <c r="Y10" s="199"/>
      <c r="Z10" s="199"/>
      <c r="AA10" s="199"/>
      <c r="AB10" s="199"/>
      <c r="AC10" s="219"/>
    </row>
    <row r="11" ht="40.5" customHeight="1" spans="1:29">
      <c r="A11" s="199"/>
      <c r="B11" s="199"/>
      <c r="C11" s="199"/>
      <c r="D11" s="199"/>
      <c r="E11" s="199"/>
      <c r="F11" s="179"/>
      <c r="G11" s="203"/>
      <c r="H11" s="203"/>
      <c r="I11" s="199"/>
      <c r="J11" s="199"/>
      <c r="K11" s="199"/>
      <c r="L11" s="199"/>
      <c r="M11" s="199"/>
      <c r="N11" s="199"/>
      <c r="O11" s="199"/>
      <c r="P11" s="199"/>
      <c r="Q11" s="199"/>
      <c r="R11" s="199"/>
      <c r="S11" s="199"/>
      <c r="T11" s="199"/>
      <c r="U11" s="199"/>
      <c r="V11" s="199"/>
      <c r="W11" s="199"/>
      <c r="X11" s="199"/>
      <c r="Y11" s="199"/>
      <c r="Z11" s="199"/>
      <c r="AA11" s="199"/>
      <c r="AB11" s="199"/>
      <c r="AC11" s="219"/>
    </row>
    <row r="12" ht="40.5" customHeight="1" spans="1:29">
      <c r="A12" s="199"/>
      <c r="B12" s="199"/>
      <c r="C12" s="199"/>
      <c r="D12" s="199"/>
      <c r="E12" s="199"/>
      <c r="F12" s="179"/>
      <c r="G12" s="179"/>
      <c r="H12" s="179"/>
      <c r="I12" s="199"/>
      <c r="J12" s="199"/>
      <c r="K12" s="199"/>
      <c r="L12" s="199"/>
      <c r="M12" s="199"/>
      <c r="N12" s="199"/>
      <c r="O12" s="199"/>
      <c r="P12" s="199"/>
      <c r="Q12" s="199"/>
      <c r="R12" s="199"/>
      <c r="S12" s="199"/>
      <c r="T12" s="199"/>
      <c r="U12" s="199"/>
      <c r="V12" s="199"/>
      <c r="W12" s="199"/>
      <c r="X12" s="199"/>
      <c r="Y12" s="199"/>
      <c r="Z12" s="199"/>
      <c r="AA12" s="199"/>
      <c r="AB12" s="199"/>
      <c r="AC12" s="220"/>
    </row>
    <row r="13" spans="1:28">
      <c r="A13" s="154"/>
      <c r="B13" s="154"/>
      <c r="C13" s="154"/>
      <c r="D13" s="154"/>
      <c r="E13" s="154"/>
      <c r="F13" s="204"/>
      <c r="G13" s="204"/>
      <c r="H13" s="204"/>
      <c r="I13" s="154"/>
      <c r="J13" s="154"/>
      <c r="K13" s="154"/>
      <c r="L13" s="154"/>
      <c r="M13" s="154"/>
      <c r="N13" s="154"/>
      <c r="O13" s="154"/>
      <c r="P13" s="154"/>
      <c r="Q13" s="154"/>
      <c r="R13" s="154"/>
      <c r="S13" s="154"/>
      <c r="T13" s="154"/>
      <c r="U13" s="154"/>
      <c r="V13" s="154"/>
      <c r="W13" s="154"/>
      <c r="X13" s="154"/>
      <c r="Y13" s="154"/>
      <c r="Z13" s="154"/>
      <c r="AA13" s="154"/>
      <c r="AB13" s="154"/>
    </row>
    <row r="14" spans="1:28">
      <c r="A14" s="205"/>
      <c r="B14" s="206" t="s">
        <v>259</v>
      </c>
      <c r="C14" s="207"/>
      <c r="D14" s="207"/>
      <c r="E14" s="207"/>
      <c r="F14" s="208"/>
      <c r="G14" s="208"/>
      <c r="H14" s="208"/>
      <c r="I14" s="207"/>
      <c r="J14" s="207"/>
      <c r="K14" s="207"/>
      <c r="L14" s="207"/>
      <c r="M14" s="207"/>
      <c r="N14" s="207"/>
      <c r="O14" s="207"/>
      <c r="P14" s="207"/>
      <c r="Q14" s="207"/>
      <c r="R14" s="207"/>
      <c r="S14" s="207"/>
      <c r="T14" s="207"/>
      <c r="U14" s="207"/>
      <c r="V14" s="154"/>
      <c r="W14" s="154"/>
      <c r="X14" s="154"/>
      <c r="Y14" s="154"/>
      <c r="Z14" s="154"/>
      <c r="AA14" s="154"/>
      <c r="AB14" s="154"/>
    </row>
    <row r="15" s="189" customFormat="1" spans="1:28">
      <c r="A15" s="209"/>
      <c r="B15" s="210" t="s">
        <v>260</v>
      </c>
      <c r="C15" s="208"/>
      <c r="D15" s="208"/>
      <c r="E15" s="208"/>
      <c r="F15" s="208"/>
      <c r="G15" s="208"/>
      <c r="H15" s="208"/>
      <c r="I15" s="208"/>
      <c r="J15" s="208"/>
      <c r="K15" s="208"/>
      <c r="L15" s="208"/>
      <c r="M15" s="208"/>
      <c r="N15" s="208"/>
      <c r="O15" s="208"/>
      <c r="P15" s="208"/>
      <c r="Q15" s="208"/>
      <c r="R15" s="208"/>
      <c r="S15" s="208"/>
      <c r="T15" s="208"/>
      <c r="U15" s="208"/>
      <c r="V15" s="204"/>
      <c r="W15" s="204"/>
      <c r="X15" s="204"/>
      <c r="Y15" s="204"/>
      <c r="Z15" s="204"/>
      <c r="AA15" s="204"/>
      <c r="AB15" s="204"/>
    </row>
    <row r="16" spans="1:28">
      <c r="A16" s="207" t="s">
        <v>261</v>
      </c>
      <c r="B16" s="207" t="s">
        <v>262</v>
      </c>
      <c r="C16" s="207"/>
      <c r="D16" s="207"/>
      <c r="E16" s="207"/>
      <c r="F16" s="208"/>
      <c r="G16" s="208"/>
      <c r="H16" s="208"/>
      <c r="I16" s="207"/>
      <c r="J16" s="207"/>
      <c r="K16" s="207"/>
      <c r="L16" s="207"/>
      <c r="M16" s="207"/>
      <c r="N16" s="207"/>
      <c r="O16" s="207"/>
      <c r="P16" s="207"/>
      <c r="Q16" s="207"/>
      <c r="R16" s="207"/>
      <c r="S16" s="207"/>
      <c r="T16" s="207"/>
      <c r="U16" s="207"/>
      <c r="V16" s="154"/>
      <c r="W16" s="154"/>
      <c r="X16" s="154"/>
      <c r="Y16" s="154"/>
      <c r="Z16" s="154"/>
      <c r="AA16" s="154"/>
      <c r="AB16" s="154"/>
    </row>
    <row r="17" spans="1:28">
      <c r="A17" s="207"/>
      <c r="B17" s="207" t="s">
        <v>263</v>
      </c>
      <c r="C17" s="207"/>
      <c r="D17" s="207"/>
      <c r="E17" s="207"/>
      <c r="F17" s="208"/>
      <c r="G17" s="208"/>
      <c r="H17" s="208"/>
      <c r="I17" s="207"/>
      <c r="J17" s="207"/>
      <c r="K17" s="207"/>
      <c r="L17" s="207"/>
      <c r="M17" s="207"/>
      <c r="N17" s="207"/>
      <c r="O17" s="207"/>
      <c r="P17" s="207"/>
      <c r="Q17" s="207"/>
      <c r="R17" s="207"/>
      <c r="S17" s="207"/>
      <c r="T17" s="207"/>
      <c r="U17" s="207"/>
      <c r="V17" s="154"/>
      <c r="W17" s="154"/>
      <c r="X17" s="154"/>
      <c r="Y17" s="154"/>
      <c r="Z17" s="154"/>
      <c r="AA17" s="154"/>
      <c r="AB17" s="154"/>
    </row>
    <row r="18" spans="1:28">
      <c r="A18" s="207" t="s">
        <v>264</v>
      </c>
      <c r="B18" s="211" t="s">
        <v>265</v>
      </c>
      <c r="C18" s="207"/>
      <c r="D18" s="207"/>
      <c r="E18" s="207"/>
      <c r="F18" s="208"/>
      <c r="G18" s="208"/>
      <c r="H18" s="208"/>
      <c r="I18" s="207"/>
      <c r="J18" s="207"/>
      <c r="K18" s="207"/>
      <c r="L18" s="207"/>
      <c r="M18" s="207"/>
      <c r="N18" s="207"/>
      <c r="O18" s="207"/>
      <c r="P18" s="207"/>
      <c r="Q18" s="207"/>
      <c r="R18" s="207"/>
      <c r="S18" s="207"/>
      <c r="T18" s="207"/>
      <c r="U18" s="207"/>
      <c r="V18" s="154"/>
      <c r="W18" s="154"/>
      <c r="X18" s="154"/>
      <c r="Y18" s="154"/>
      <c r="Z18" s="154"/>
      <c r="AA18" s="154"/>
      <c r="AB18" s="154"/>
    </row>
    <row r="19" spans="1:28">
      <c r="A19" s="154"/>
      <c r="B19" s="154"/>
      <c r="C19" s="154"/>
      <c r="D19" s="154"/>
      <c r="E19" s="154"/>
      <c r="F19" s="204"/>
      <c r="G19" s="204"/>
      <c r="H19" s="204"/>
      <c r="I19" s="154"/>
      <c r="J19" s="154"/>
      <c r="K19" s="154"/>
      <c r="L19" s="154"/>
      <c r="M19" s="154"/>
      <c r="N19" s="154"/>
      <c r="O19" s="154"/>
      <c r="P19" s="154"/>
      <c r="Q19" s="154"/>
      <c r="R19" s="154"/>
      <c r="S19" s="154"/>
      <c r="T19" s="154"/>
      <c r="U19" s="154"/>
      <c r="V19" s="154"/>
      <c r="W19" s="154"/>
      <c r="X19" s="154"/>
      <c r="Y19" s="154"/>
      <c r="Z19" s="154"/>
      <c r="AA19" s="154"/>
      <c r="AB19" s="154"/>
    </row>
  </sheetData>
  <mergeCells count="20">
    <mergeCell ref="A2:AC2"/>
    <mergeCell ref="A3:AC3"/>
    <mergeCell ref="A4:K4"/>
    <mergeCell ref="X4:AC4"/>
    <mergeCell ref="L5:Q5"/>
    <mergeCell ref="R5:V5"/>
    <mergeCell ref="W5:AB5"/>
    <mergeCell ref="A5:A6"/>
    <mergeCell ref="B5:B6"/>
    <mergeCell ref="C5:C6"/>
    <mergeCell ref="D5:D6"/>
    <mergeCell ref="E5:E6"/>
    <mergeCell ref="F5:F6"/>
    <mergeCell ref="G5:G6"/>
    <mergeCell ref="H5:H6"/>
    <mergeCell ref="I5:I6"/>
    <mergeCell ref="J5:J6"/>
    <mergeCell ref="K5:K6"/>
    <mergeCell ref="AC5:AC6"/>
    <mergeCell ref="AC7:AC12"/>
  </mergeCells>
  <pageMargins left="0.75" right="0.75" top="1" bottom="1" header="0.5" footer="0.5"/>
  <pageSetup paperSize="9" scale="72"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F22"/>
  <sheetViews>
    <sheetView workbookViewId="0">
      <selection activeCell="AJ18" sqref="AJ18"/>
    </sheetView>
  </sheetViews>
  <sheetFormatPr defaultColWidth="9" defaultRowHeight="14.25"/>
  <cols>
    <col min="1" max="1" width="3" style="122" customWidth="1"/>
    <col min="2" max="2" width="3.2" style="122" customWidth="1"/>
    <col min="3" max="3" width="2" style="122" customWidth="1"/>
    <col min="4" max="4" width="2.4" style="122" customWidth="1"/>
    <col min="5" max="5" width="2.5" style="123" customWidth="1"/>
    <col min="6" max="6" width="3.3" style="123" customWidth="1"/>
    <col min="7" max="7" width="2.7" style="123" customWidth="1"/>
    <col min="8" max="8" width="11.1333333333333" style="123" customWidth="1"/>
    <col min="9" max="9" width="7" style="123" customWidth="1"/>
    <col min="10" max="10" width="2.5" style="122" customWidth="1"/>
    <col min="11" max="11" width="2.4" style="122" customWidth="1"/>
    <col min="12" max="12" width="3.3" style="122" customWidth="1"/>
    <col min="13" max="13" width="2.1" style="154" customWidth="1"/>
    <col min="14" max="14" width="2.3" style="154" customWidth="1"/>
    <col min="15" max="15" width="4.2" style="154" customWidth="1"/>
    <col min="16" max="16" width="3" style="154" customWidth="1"/>
    <col min="17" max="17" width="4" style="154" customWidth="1"/>
    <col min="18" max="18" width="3" style="154" customWidth="1"/>
    <col min="19" max="19" width="3.7" style="154" customWidth="1"/>
    <col min="20" max="20" width="4" style="154" customWidth="1"/>
    <col min="21" max="21" width="3.7" style="154" customWidth="1"/>
    <col min="22" max="22" width="3.9" style="154" customWidth="1"/>
    <col min="23" max="23" width="3.7" style="154" customWidth="1"/>
    <col min="24" max="24" width="2.5" style="154" customWidth="1"/>
    <col min="25" max="25" width="4.3" style="154" customWidth="1"/>
    <col min="26" max="26" width="3.9" style="154" customWidth="1"/>
    <col min="27" max="27" width="4.4" style="154" customWidth="1"/>
    <col min="28" max="28" width="1.8" style="154" customWidth="1"/>
    <col min="29" max="29" width="5.63333333333333" style="154" customWidth="1"/>
    <col min="30" max="30" width="2.7" style="154" customWidth="1"/>
    <col min="31" max="31" width="2.2" style="154" customWidth="1"/>
    <col min="32" max="32" width="12" style="122" customWidth="1"/>
    <col min="33" max="16384" width="9" style="122"/>
  </cols>
  <sheetData>
    <row r="1" ht="24.75" customHeight="1" spans="1:31">
      <c r="A1" s="1" t="s">
        <v>19</v>
      </c>
      <c r="M1" s="170"/>
      <c r="N1" s="170"/>
      <c r="O1" s="170"/>
      <c r="P1" s="170"/>
      <c r="Q1" s="170"/>
      <c r="R1" s="170"/>
      <c r="S1" s="170"/>
      <c r="T1" s="170"/>
      <c r="U1" s="170"/>
      <c r="V1" s="170"/>
      <c r="W1" s="170"/>
      <c r="X1" s="170"/>
      <c r="Y1" s="170"/>
      <c r="Z1" s="170"/>
      <c r="AA1" s="170"/>
      <c r="AB1" s="170"/>
      <c r="AC1" s="170"/>
      <c r="AD1" s="170"/>
      <c r="AE1" s="170"/>
    </row>
    <row r="2" ht="22.5" spans="1:32">
      <c r="A2" s="124" t="s">
        <v>196</v>
      </c>
      <c r="B2" s="124"/>
      <c r="C2" s="124"/>
      <c r="D2" s="124"/>
      <c r="E2" s="125"/>
      <c r="F2" s="125"/>
      <c r="G2" s="125"/>
      <c r="H2" s="125"/>
      <c r="I2" s="125"/>
      <c r="J2" s="124"/>
      <c r="K2" s="124"/>
      <c r="L2" s="124"/>
      <c r="M2" s="124"/>
      <c r="N2" s="124"/>
      <c r="O2" s="124"/>
      <c r="P2" s="124"/>
      <c r="Q2" s="124"/>
      <c r="R2" s="124"/>
      <c r="S2" s="124"/>
      <c r="T2" s="124"/>
      <c r="U2" s="124"/>
      <c r="V2" s="124"/>
      <c r="W2" s="124"/>
      <c r="X2" s="124"/>
      <c r="Y2" s="124"/>
      <c r="Z2" s="124"/>
      <c r="AA2" s="124"/>
      <c r="AB2" s="124"/>
      <c r="AC2" s="124"/>
      <c r="AD2" s="124"/>
      <c r="AE2" s="124"/>
      <c r="AF2" s="124"/>
    </row>
    <row r="3" ht="20.25" spans="1:32">
      <c r="A3" s="155" t="s">
        <v>266</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row>
    <row r="4" ht="20.25" spans="1:32">
      <c r="A4" s="155"/>
      <c r="B4" s="155"/>
      <c r="C4" s="155"/>
      <c r="D4" s="155"/>
      <c r="E4" s="156"/>
      <c r="F4" s="156"/>
      <c r="G4" s="156"/>
      <c r="H4" s="156"/>
      <c r="I4" s="156"/>
      <c r="J4" s="155"/>
      <c r="K4" s="155"/>
      <c r="L4" s="155"/>
      <c r="M4" s="155"/>
      <c r="N4" s="155"/>
      <c r="O4" s="155"/>
      <c r="P4" s="155"/>
      <c r="Q4" s="155"/>
      <c r="R4" s="155"/>
      <c r="S4" s="155"/>
      <c r="T4" s="155"/>
      <c r="U4" s="155"/>
      <c r="V4" s="155"/>
      <c r="W4" s="155"/>
      <c r="X4" s="155"/>
      <c r="Y4" s="155"/>
      <c r="Z4" s="155"/>
      <c r="AA4" s="155"/>
      <c r="AB4" s="155"/>
      <c r="AC4" s="155"/>
      <c r="AD4" s="155"/>
      <c r="AE4" s="155"/>
      <c r="AF4" s="186" t="s">
        <v>198</v>
      </c>
    </row>
    <row r="5" ht="19.5" customHeight="1" spans="1:32">
      <c r="A5" s="157" t="s">
        <v>199</v>
      </c>
      <c r="B5" s="134" t="s">
        <v>200</v>
      </c>
      <c r="C5" s="134" t="s">
        <v>195</v>
      </c>
      <c r="D5" s="134" t="s">
        <v>201</v>
      </c>
      <c r="E5" s="127" t="s">
        <v>202</v>
      </c>
      <c r="F5" s="135" t="s">
        <v>267</v>
      </c>
      <c r="G5" s="135" t="s">
        <v>268</v>
      </c>
      <c r="H5" s="135" t="s">
        <v>204</v>
      </c>
      <c r="I5" s="127" t="s">
        <v>205</v>
      </c>
      <c r="J5" s="134" t="s">
        <v>208</v>
      </c>
      <c r="K5" s="134" t="s">
        <v>209</v>
      </c>
      <c r="L5" s="134" t="s">
        <v>210</v>
      </c>
      <c r="M5" s="171" t="s">
        <v>269</v>
      </c>
      <c r="N5" s="171"/>
      <c r="O5" s="171"/>
      <c r="P5" s="172" t="s">
        <v>270</v>
      </c>
      <c r="Q5" s="180"/>
      <c r="R5" s="180"/>
      <c r="S5" s="180"/>
      <c r="T5" s="181"/>
      <c r="U5" s="182" t="s">
        <v>271</v>
      </c>
      <c r="V5" s="183"/>
      <c r="W5" s="183"/>
      <c r="X5" s="183"/>
      <c r="Y5" s="183"/>
      <c r="Z5" s="187"/>
      <c r="AA5" s="182" t="s">
        <v>272</v>
      </c>
      <c r="AB5" s="183"/>
      <c r="AC5" s="183"/>
      <c r="AD5" s="183"/>
      <c r="AE5" s="187"/>
      <c r="AF5" s="126" t="s">
        <v>5</v>
      </c>
    </row>
    <row r="6" ht="31.5" customHeight="1" spans="1:32">
      <c r="A6" s="158"/>
      <c r="B6" s="134"/>
      <c r="C6" s="134"/>
      <c r="D6" s="134"/>
      <c r="E6" s="131"/>
      <c r="F6" s="135"/>
      <c r="G6" s="135"/>
      <c r="H6" s="135"/>
      <c r="I6" s="131"/>
      <c r="J6" s="134"/>
      <c r="K6" s="134"/>
      <c r="L6" s="134"/>
      <c r="M6" s="173" t="s">
        <v>273</v>
      </c>
      <c r="N6" s="173" t="s">
        <v>274</v>
      </c>
      <c r="O6" s="173" t="s">
        <v>275</v>
      </c>
      <c r="P6" s="174" t="s">
        <v>276</v>
      </c>
      <c r="Q6" s="174" t="s">
        <v>277</v>
      </c>
      <c r="R6" s="174" t="s">
        <v>278</v>
      </c>
      <c r="S6" s="173" t="s">
        <v>279</v>
      </c>
      <c r="T6" s="173" t="s">
        <v>280</v>
      </c>
      <c r="U6" s="174" t="s">
        <v>281</v>
      </c>
      <c r="V6" s="174"/>
      <c r="W6" s="174"/>
      <c r="X6" s="173" t="s">
        <v>278</v>
      </c>
      <c r="Y6" s="173" t="s">
        <v>279</v>
      </c>
      <c r="Z6" s="173" t="s">
        <v>280</v>
      </c>
      <c r="AA6" s="174" t="s">
        <v>282</v>
      </c>
      <c r="AB6" s="171" t="s">
        <v>283</v>
      </c>
      <c r="AC6" s="171"/>
      <c r="AD6" s="174" t="s">
        <v>284</v>
      </c>
      <c r="AE6" s="174" t="s">
        <v>285</v>
      </c>
      <c r="AF6" s="130"/>
    </row>
    <row r="7" ht="31.5" customHeight="1" spans="1:32">
      <c r="A7" s="158"/>
      <c r="B7" s="134"/>
      <c r="C7" s="134"/>
      <c r="D7" s="134"/>
      <c r="E7" s="131"/>
      <c r="F7" s="135"/>
      <c r="G7" s="135"/>
      <c r="H7" s="135"/>
      <c r="I7" s="131"/>
      <c r="J7" s="134"/>
      <c r="K7" s="134"/>
      <c r="L7" s="134"/>
      <c r="M7" s="175"/>
      <c r="N7" s="175"/>
      <c r="O7" s="175"/>
      <c r="P7" s="174"/>
      <c r="Q7" s="174"/>
      <c r="R7" s="174"/>
      <c r="S7" s="175"/>
      <c r="T7" s="175"/>
      <c r="U7" s="174" t="s">
        <v>286</v>
      </c>
      <c r="V7" s="174" t="s">
        <v>287</v>
      </c>
      <c r="W7" s="184" t="s">
        <v>288</v>
      </c>
      <c r="X7" s="175"/>
      <c r="Y7" s="175"/>
      <c r="Z7" s="175"/>
      <c r="AA7" s="174"/>
      <c r="AB7" s="174" t="s">
        <v>289</v>
      </c>
      <c r="AC7" s="174" t="s">
        <v>290</v>
      </c>
      <c r="AD7" s="174"/>
      <c r="AE7" s="174"/>
      <c r="AF7" s="130"/>
    </row>
    <row r="8" ht="24" customHeight="1" spans="1:32">
      <c r="A8" s="159"/>
      <c r="B8" s="134"/>
      <c r="C8" s="134"/>
      <c r="D8" s="134"/>
      <c r="E8" s="133"/>
      <c r="F8" s="135"/>
      <c r="G8" s="135"/>
      <c r="H8" s="135"/>
      <c r="I8" s="133"/>
      <c r="J8" s="134"/>
      <c r="K8" s="134"/>
      <c r="L8" s="134"/>
      <c r="M8" s="176"/>
      <c r="N8" s="176"/>
      <c r="O8" s="176"/>
      <c r="P8" s="174"/>
      <c r="Q8" s="174"/>
      <c r="R8" s="174"/>
      <c r="S8" s="176"/>
      <c r="T8" s="176"/>
      <c r="U8" s="174"/>
      <c r="V8" s="174"/>
      <c r="W8" s="185"/>
      <c r="X8" s="176"/>
      <c r="Y8" s="176"/>
      <c r="Z8" s="176"/>
      <c r="AA8" s="174"/>
      <c r="AB8" s="174"/>
      <c r="AC8" s="174"/>
      <c r="AD8" s="174"/>
      <c r="AE8" s="174"/>
      <c r="AF8" s="132"/>
    </row>
    <row r="9" ht="46" customHeight="1" spans="1:32">
      <c r="A9" s="134"/>
      <c r="B9" s="134"/>
      <c r="C9" s="134"/>
      <c r="D9" s="134"/>
      <c r="E9" s="135"/>
      <c r="F9" s="135"/>
      <c r="G9" s="135"/>
      <c r="H9" s="160" t="s">
        <v>220</v>
      </c>
      <c r="I9" s="177" t="s">
        <v>221</v>
      </c>
      <c r="J9" s="134"/>
      <c r="K9" s="134"/>
      <c r="L9" s="134"/>
      <c r="M9" s="178"/>
      <c r="N9" s="178"/>
      <c r="O9" s="178"/>
      <c r="P9" s="178"/>
      <c r="Q9" s="178"/>
      <c r="R9" s="178"/>
      <c r="S9" s="178"/>
      <c r="T9" s="178"/>
      <c r="U9" s="178"/>
      <c r="V9" s="178"/>
      <c r="W9" s="178"/>
      <c r="X9" s="178"/>
      <c r="Y9" s="178"/>
      <c r="Z9" s="178"/>
      <c r="AA9" s="178"/>
      <c r="AB9" s="178"/>
      <c r="AC9" s="178"/>
      <c r="AD9" s="178"/>
      <c r="AE9" s="178"/>
      <c r="AF9" s="127"/>
    </row>
    <row r="10" ht="44.25" customHeight="1" spans="1:32">
      <c r="A10" s="134"/>
      <c r="B10" s="134"/>
      <c r="C10" s="134"/>
      <c r="D10" s="134"/>
      <c r="E10" s="135"/>
      <c r="F10" s="135"/>
      <c r="G10" s="135"/>
      <c r="H10" s="161" t="s">
        <v>223</v>
      </c>
      <c r="I10" s="160">
        <v>2022</v>
      </c>
      <c r="J10" s="134"/>
      <c r="K10" s="134"/>
      <c r="L10" s="134"/>
      <c r="M10" s="178"/>
      <c r="N10" s="178"/>
      <c r="O10" s="178"/>
      <c r="P10" s="178"/>
      <c r="Q10" s="178"/>
      <c r="R10" s="178"/>
      <c r="S10" s="178"/>
      <c r="T10" s="178"/>
      <c r="U10" s="178"/>
      <c r="V10" s="178"/>
      <c r="W10" s="178"/>
      <c r="X10" s="178"/>
      <c r="Y10" s="178"/>
      <c r="Z10" s="178"/>
      <c r="AA10" s="178"/>
      <c r="AB10" s="178"/>
      <c r="AC10" s="178"/>
      <c r="AD10" s="178"/>
      <c r="AE10" s="178"/>
      <c r="AF10" s="131"/>
    </row>
    <row r="11" ht="35.25" customHeight="1" spans="1:32">
      <c r="A11" s="134"/>
      <c r="B11" s="134"/>
      <c r="C11" s="134"/>
      <c r="D11" s="134"/>
      <c r="E11" s="135"/>
      <c r="F11" s="135"/>
      <c r="G11" s="135"/>
      <c r="H11" s="162"/>
      <c r="I11" s="162"/>
      <c r="J11" s="134"/>
      <c r="K11" s="134"/>
      <c r="L11" s="134"/>
      <c r="M11" s="178"/>
      <c r="N11" s="178"/>
      <c r="O11" s="178"/>
      <c r="P11" s="178"/>
      <c r="Q11" s="178"/>
      <c r="R11" s="178"/>
      <c r="S11" s="178"/>
      <c r="T11" s="178"/>
      <c r="U11" s="178"/>
      <c r="V11" s="178"/>
      <c r="W11" s="178"/>
      <c r="X11" s="178"/>
      <c r="Y11" s="178"/>
      <c r="Z11" s="178"/>
      <c r="AA11" s="178"/>
      <c r="AB11" s="178"/>
      <c r="AC11" s="178"/>
      <c r="AD11" s="178"/>
      <c r="AE11" s="178"/>
      <c r="AF11" s="131"/>
    </row>
    <row r="12" spans="1:32">
      <c r="A12" s="136"/>
      <c r="B12" s="134"/>
      <c r="C12" s="137"/>
      <c r="D12" s="137"/>
      <c r="E12" s="138"/>
      <c r="F12" s="138"/>
      <c r="G12" s="138"/>
      <c r="H12" s="162"/>
      <c r="I12" s="162"/>
      <c r="J12" s="137"/>
      <c r="K12" s="137"/>
      <c r="L12" s="137"/>
      <c r="M12" s="178"/>
      <c r="N12" s="178"/>
      <c r="O12" s="178"/>
      <c r="P12" s="178"/>
      <c r="Q12" s="178"/>
      <c r="R12" s="178"/>
      <c r="S12" s="178"/>
      <c r="T12" s="178"/>
      <c r="U12" s="178"/>
      <c r="V12" s="178"/>
      <c r="W12" s="178"/>
      <c r="X12" s="178"/>
      <c r="Y12" s="178"/>
      <c r="Z12" s="178"/>
      <c r="AA12" s="178"/>
      <c r="AB12" s="178"/>
      <c r="AC12" s="178"/>
      <c r="AD12" s="178"/>
      <c r="AE12" s="178"/>
      <c r="AF12" s="131"/>
    </row>
    <row r="13" spans="1:32">
      <c r="A13" s="136"/>
      <c r="B13" s="134"/>
      <c r="C13" s="137"/>
      <c r="D13" s="137"/>
      <c r="E13" s="138"/>
      <c r="F13" s="138"/>
      <c r="G13" s="138"/>
      <c r="H13" s="163"/>
      <c r="I13" s="179"/>
      <c r="J13" s="137"/>
      <c r="K13" s="137"/>
      <c r="L13" s="137"/>
      <c r="M13" s="178"/>
      <c r="N13" s="178"/>
      <c r="O13" s="178"/>
      <c r="P13" s="178"/>
      <c r="Q13" s="178"/>
      <c r="R13" s="178"/>
      <c r="S13" s="178"/>
      <c r="T13" s="178"/>
      <c r="U13" s="178"/>
      <c r="V13" s="178"/>
      <c r="W13" s="178"/>
      <c r="X13" s="178"/>
      <c r="Y13" s="178"/>
      <c r="Z13" s="178"/>
      <c r="AA13" s="178"/>
      <c r="AB13" s="178"/>
      <c r="AC13" s="178"/>
      <c r="AD13" s="178"/>
      <c r="AE13" s="178"/>
      <c r="AF13" s="131"/>
    </row>
    <row r="14" spans="1:32">
      <c r="A14" s="136"/>
      <c r="B14" s="134"/>
      <c r="C14" s="134"/>
      <c r="D14" s="134"/>
      <c r="E14" s="135"/>
      <c r="F14" s="135"/>
      <c r="G14" s="135"/>
      <c r="H14" s="164"/>
      <c r="I14" s="135"/>
      <c r="J14" s="134"/>
      <c r="K14" s="134"/>
      <c r="L14" s="134"/>
      <c r="M14" s="178"/>
      <c r="N14" s="178"/>
      <c r="O14" s="178"/>
      <c r="P14" s="178"/>
      <c r="Q14" s="178"/>
      <c r="R14" s="178"/>
      <c r="S14" s="178"/>
      <c r="T14" s="178"/>
      <c r="U14" s="178"/>
      <c r="V14" s="178"/>
      <c r="W14" s="178"/>
      <c r="X14" s="178"/>
      <c r="Y14" s="178"/>
      <c r="Z14" s="178"/>
      <c r="AA14" s="178"/>
      <c r="AB14" s="178"/>
      <c r="AC14" s="178"/>
      <c r="AD14" s="178"/>
      <c r="AE14" s="178"/>
      <c r="AF14" s="131"/>
    </row>
    <row r="15" spans="1:32">
      <c r="A15" s="136"/>
      <c r="B15" s="134"/>
      <c r="C15" s="137"/>
      <c r="D15" s="137"/>
      <c r="E15" s="138"/>
      <c r="F15" s="138"/>
      <c r="G15" s="138"/>
      <c r="H15" s="138"/>
      <c r="I15" s="138"/>
      <c r="J15" s="137"/>
      <c r="K15" s="137"/>
      <c r="L15" s="137"/>
      <c r="M15" s="178"/>
      <c r="N15" s="178"/>
      <c r="O15" s="178"/>
      <c r="P15" s="178"/>
      <c r="Q15" s="178"/>
      <c r="R15" s="178"/>
      <c r="S15" s="178"/>
      <c r="T15" s="178"/>
      <c r="U15" s="178"/>
      <c r="V15" s="178"/>
      <c r="W15" s="178"/>
      <c r="X15" s="178"/>
      <c r="Y15" s="178"/>
      <c r="Z15" s="178"/>
      <c r="AA15" s="178"/>
      <c r="AB15" s="178"/>
      <c r="AC15" s="178"/>
      <c r="AD15" s="178"/>
      <c r="AE15" s="178"/>
      <c r="AF15" s="131"/>
    </row>
    <row r="16" spans="1:32">
      <c r="A16" s="136"/>
      <c r="B16" s="134"/>
      <c r="C16" s="137"/>
      <c r="D16" s="137"/>
      <c r="E16" s="138"/>
      <c r="F16" s="138"/>
      <c r="G16" s="138"/>
      <c r="H16" s="138"/>
      <c r="I16" s="138"/>
      <c r="J16" s="137"/>
      <c r="K16" s="137"/>
      <c r="L16" s="137"/>
      <c r="M16" s="178"/>
      <c r="N16" s="178"/>
      <c r="O16" s="178"/>
      <c r="P16" s="178"/>
      <c r="Q16" s="178"/>
      <c r="R16" s="178"/>
      <c r="S16" s="178"/>
      <c r="T16" s="178"/>
      <c r="U16" s="178"/>
      <c r="V16" s="178"/>
      <c r="W16" s="178"/>
      <c r="X16" s="178"/>
      <c r="Y16" s="178"/>
      <c r="Z16" s="178"/>
      <c r="AA16" s="178"/>
      <c r="AB16" s="178"/>
      <c r="AC16" s="178"/>
      <c r="AD16" s="178"/>
      <c r="AE16" s="178"/>
      <c r="AF16" s="131"/>
    </row>
    <row r="17" spans="1:32">
      <c r="A17" s="136"/>
      <c r="B17" s="137"/>
      <c r="C17" s="137"/>
      <c r="D17" s="137"/>
      <c r="E17" s="138"/>
      <c r="F17" s="138"/>
      <c r="G17" s="138"/>
      <c r="H17" s="138"/>
      <c r="I17" s="138"/>
      <c r="J17" s="137"/>
      <c r="K17" s="137"/>
      <c r="L17" s="137"/>
      <c r="M17" s="178"/>
      <c r="N17" s="178"/>
      <c r="O17" s="178"/>
      <c r="P17" s="178"/>
      <c r="Q17" s="178"/>
      <c r="R17" s="178"/>
      <c r="S17" s="178"/>
      <c r="T17" s="178"/>
      <c r="U17" s="178"/>
      <c r="V17" s="178"/>
      <c r="W17" s="178"/>
      <c r="X17" s="178"/>
      <c r="Y17" s="178"/>
      <c r="Z17" s="178"/>
      <c r="AA17" s="178"/>
      <c r="AB17" s="178"/>
      <c r="AC17" s="178"/>
      <c r="AD17" s="178"/>
      <c r="AE17" s="178"/>
      <c r="AF17" s="133"/>
    </row>
    <row r="18" spans="1:12">
      <c r="A18" s="165"/>
      <c r="B18" s="165"/>
      <c r="C18" s="165"/>
      <c r="D18" s="165"/>
      <c r="E18" s="166"/>
      <c r="F18" s="166"/>
      <c r="G18" s="166"/>
      <c r="H18" s="166"/>
      <c r="I18" s="166"/>
      <c r="J18" s="165"/>
      <c r="K18" s="165"/>
      <c r="L18" s="165"/>
    </row>
    <row r="20" spans="2:12">
      <c r="B20" s="167" t="s">
        <v>224</v>
      </c>
      <c r="C20" s="168"/>
      <c r="D20" s="168"/>
      <c r="E20" s="169"/>
      <c r="F20" s="169"/>
      <c r="G20" s="169"/>
      <c r="H20" s="169"/>
      <c r="I20" s="169"/>
      <c r="J20" s="168"/>
      <c r="K20" s="168"/>
      <c r="L20" s="168"/>
    </row>
    <row r="21" spans="2:2">
      <c r="B21" s="122" t="s">
        <v>291</v>
      </c>
    </row>
    <row r="22" spans="2:2">
      <c r="B22" s="122" t="s">
        <v>292</v>
      </c>
    </row>
  </sheetData>
  <mergeCells count="41">
    <mergeCell ref="A2:AF2"/>
    <mergeCell ref="A3:AF3"/>
    <mergeCell ref="M5:O5"/>
    <mergeCell ref="P5:T5"/>
    <mergeCell ref="U5:Z5"/>
    <mergeCell ref="AA5:AE5"/>
    <mergeCell ref="U6:W6"/>
    <mergeCell ref="AB6:AC6"/>
    <mergeCell ref="A5:A8"/>
    <mergeCell ref="B5:B8"/>
    <mergeCell ref="C5:C8"/>
    <mergeCell ref="D5:D8"/>
    <mergeCell ref="E5:E8"/>
    <mergeCell ref="F5:F8"/>
    <mergeCell ref="G5:G8"/>
    <mergeCell ref="H5:H8"/>
    <mergeCell ref="I5:I8"/>
    <mergeCell ref="J5:J8"/>
    <mergeCell ref="K5:K8"/>
    <mergeCell ref="L5:L8"/>
    <mergeCell ref="M6:M8"/>
    <mergeCell ref="N6:N8"/>
    <mergeCell ref="O6:O8"/>
    <mergeCell ref="P6:P8"/>
    <mergeCell ref="Q6:Q8"/>
    <mergeCell ref="R6:R8"/>
    <mergeCell ref="S6:S8"/>
    <mergeCell ref="T6:T8"/>
    <mergeCell ref="U7:U8"/>
    <mergeCell ref="V7:V8"/>
    <mergeCell ref="W7:W8"/>
    <mergeCell ref="X6:X8"/>
    <mergeCell ref="Y6:Y8"/>
    <mergeCell ref="Z6:Z8"/>
    <mergeCell ref="AA6:AA8"/>
    <mergeCell ref="AB7:AB8"/>
    <mergeCell ref="AC7:AC8"/>
    <mergeCell ref="AD6:AD8"/>
    <mergeCell ref="AE6:AE8"/>
    <mergeCell ref="AF5:AF8"/>
    <mergeCell ref="AF9:AF17"/>
  </mergeCells>
  <pageMargins left="0.75" right="0.75" top="1" bottom="1" header="0.5" footer="0.5"/>
  <pageSetup paperSize="9" scale="81" fitToHeight="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B22"/>
  <sheetViews>
    <sheetView workbookViewId="0">
      <selection activeCell="X19" sqref="X19"/>
    </sheetView>
  </sheetViews>
  <sheetFormatPr defaultColWidth="9" defaultRowHeight="13.5"/>
  <cols>
    <col min="1" max="1" width="8.13333333333333" style="122" customWidth="1"/>
    <col min="2" max="2" width="5" style="122" customWidth="1"/>
    <col min="3" max="3" width="4.5" style="122" customWidth="1"/>
    <col min="4" max="4" width="5" style="122" customWidth="1"/>
    <col min="5" max="5" width="5.3" style="123" customWidth="1"/>
    <col min="6" max="6" width="4.3" style="122" customWidth="1"/>
    <col min="7" max="7" width="3.5" style="122" customWidth="1"/>
    <col min="8" max="8" width="4" style="122" customWidth="1"/>
    <col min="9" max="9" width="4.3" style="122" customWidth="1"/>
    <col min="10" max="10" width="4.6" style="122" customWidth="1"/>
    <col min="11" max="11" width="3.5" style="122" customWidth="1"/>
    <col min="12" max="12" width="4" style="122" customWidth="1"/>
    <col min="13" max="13" width="4.1" style="122" customWidth="1"/>
    <col min="14" max="14" width="4.2" style="122" customWidth="1"/>
    <col min="15" max="15" width="3.5" style="122" customWidth="1"/>
    <col min="16" max="16" width="3.9" style="122" customWidth="1"/>
    <col min="17" max="17" width="3.8" style="122" customWidth="1"/>
    <col min="18" max="18" width="5.6" style="122" customWidth="1"/>
    <col min="19" max="19" width="5" style="122" customWidth="1"/>
    <col min="20" max="20" width="5.63333333333333" style="122" customWidth="1"/>
    <col min="21" max="21" width="5" style="122" customWidth="1"/>
    <col min="22" max="22" width="3.88333333333333" style="122" customWidth="1"/>
    <col min="23" max="23" width="7.13333333333333" style="122" customWidth="1"/>
    <col min="24" max="24" width="13.6333333333333" style="122" customWidth="1"/>
    <col min="25" max="25" width="10.3833333333333" style="122" customWidth="1"/>
    <col min="26" max="26" width="7.13333333333333" style="122" customWidth="1"/>
    <col min="27" max="27" width="8.75" style="122" customWidth="1"/>
    <col min="28" max="28" width="13.8833333333333" style="122" customWidth="1"/>
    <col min="29" max="16384" width="9" style="122"/>
  </cols>
  <sheetData>
    <row r="1" ht="24.75" customHeight="1" spans="1:1">
      <c r="A1" s="1" t="s">
        <v>21</v>
      </c>
    </row>
    <row r="2" ht="22.5" spans="1:28">
      <c r="A2" s="124" t="s">
        <v>293</v>
      </c>
      <c r="B2" s="124"/>
      <c r="C2" s="124"/>
      <c r="D2" s="124"/>
      <c r="E2" s="125"/>
      <c r="F2" s="124"/>
      <c r="G2" s="124"/>
      <c r="H2" s="124"/>
      <c r="I2" s="124"/>
      <c r="J2" s="124"/>
      <c r="K2" s="124"/>
      <c r="L2" s="124"/>
      <c r="M2" s="124"/>
      <c r="N2" s="124"/>
      <c r="O2" s="124"/>
      <c r="P2" s="124"/>
      <c r="Q2" s="124"/>
      <c r="R2" s="124"/>
      <c r="S2" s="124"/>
      <c r="T2" s="124"/>
      <c r="U2" s="124"/>
      <c r="V2" s="124"/>
      <c r="W2" s="124"/>
      <c r="X2" s="124"/>
      <c r="Y2" s="124"/>
      <c r="Z2" s="124"/>
      <c r="AA2" s="124"/>
      <c r="AB2" s="124"/>
    </row>
    <row r="3" ht="19.5" customHeight="1" spans="21:28">
      <c r="U3" s="149"/>
      <c r="V3" s="149"/>
      <c r="W3" s="149"/>
      <c r="X3" s="149"/>
      <c r="Y3" s="149"/>
      <c r="Z3" s="149"/>
      <c r="AA3" s="153" t="s">
        <v>198</v>
      </c>
      <c r="AB3" s="153"/>
    </row>
    <row r="4" ht="31.5" customHeight="1" spans="1:28">
      <c r="A4" s="126" t="s">
        <v>199</v>
      </c>
      <c r="B4" s="126" t="s">
        <v>200</v>
      </c>
      <c r="C4" s="126" t="s">
        <v>195</v>
      </c>
      <c r="D4" s="126" t="s">
        <v>201</v>
      </c>
      <c r="E4" s="127" t="s">
        <v>202</v>
      </c>
      <c r="F4" s="126" t="s">
        <v>207</v>
      </c>
      <c r="G4" s="128" t="s">
        <v>294</v>
      </c>
      <c r="H4" s="129"/>
      <c r="I4" s="129"/>
      <c r="J4" s="146"/>
      <c r="K4" s="128" t="s">
        <v>295</v>
      </c>
      <c r="L4" s="129"/>
      <c r="M4" s="129"/>
      <c r="N4" s="146"/>
      <c r="O4" s="128" t="s">
        <v>296</v>
      </c>
      <c r="P4" s="129"/>
      <c r="Q4" s="129"/>
      <c r="R4" s="146"/>
      <c r="S4" s="126" t="s">
        <v>211</v>
      </c>
      <c r="T4" s="126" t="s">
        <v>212</v>
      </c>
      <c r="U4" s="126" t="s">
        <v>213</v>
      </c>
      <c r="V4" s="150" t="s">
        <v>214</v>
      </c>
      <c r="W4" s="150" t="s">
        <v>215</v>
      </c>
      <c r="X4" s="150" t="s">
        <v>216</v>
      </c>
      <c r="Y4" s="150" t="s">
        <v>217</v>
      </c>
      <c r="Z4" s="150" t="s">
        <v>218</v>
      </c>
      <c r="AA4" s="150" t="s">
        <v>219</v>
      </c>
      <c r="AB4" s="126" t="s">
        <v>5</v>
      </c>
    </row>
    <row r="5" ht="31.5" customHeight="1" spans="1:28">
      <c r="A5" s="130"/>
      <c r="B5" s="130"/>
      <c r="C5" s="130"/>
      <c r="D5" s="130"/>
      <c r="E5" s="131"/>
      <c r="F5" s="130"/>
      <c r="G5" s="126" t="s">
        <v>297</v>
      </c>
      <c r="H5" s="126" t="s">
        <v>298</v>
      </c>
      <c r="I5" s="147" t="s">
        <v>299</v>
      </c>
      <c r="J5" s="148"/>
      <c r="K5" s="126" t="s">
        <v>297</v>
      </c>
      <c r="L5" s="126" t="s">
        <v>298</v>
      </c>
      <c r="M5" s="147" t="s">
        <v>299</v>
      </c>
      <c r="N5" s="148"/>
      <c r="O5" s="126" t="s">
        <v>297</v>
      </c>
      <c r="P5" s="126" t="s">
        <v>298</v>
      </c>
      <c r="Q5" s="147" t="s">
        <v>299</v>
      </c>
      <c r="R5" s="148"/>
      <c r="S5" s="130"/>
      <c r="T5" s="130"/>
      <c r="U5" s="130"/>
      <c r="V5" s="151"/>
      <c r="W5" s="151"/>
      <c r="X5" s="151"/>
      <c r="Y5" s="151"/>
      <c r="Z5" s="151"/>
      <c r="AA5" s="151"/>
      <c r="AB5" s="130"/>
    </row>
    <row r="6" ht="64" customHeight="1" spans="1:28">
      <c r="A6" s="132"/>
      <c r="B6" s="132"/>
      <c r="C6" s="132"/>
      <c r="D6" s="132"/>
      <c r="E6" s="133"/>
      <c r="F6" s="132"/>
      <c r="G6" s="132"/>
      <c r="H6" s="132"/>
      <c r="I6" s="134" t="s">
        <v>300</v>
      </c>
      <c r="J6" s="134" t="s">
        <v>301</v>
      </c>
      <c r="K6" s="132"/>
      <c r="L6" s="132"/>
      <c r="M6" s="134" t="s">
        <v>300</v>
      </c>
      <c r="N6" s="134" t="s">
        <v>301</v>
      </c>
      <c r="O6" s="132"/>
      <c r="P6" s="132"/>
      <c r="Q6" s="134" t="s">
        <v>300</v>
      </c>
      <c r="R6" s="134" t="s">
        <v>301</v>
      </c>
      <c r="S6" s="132"/>
      <c r="T6" s="132"/>
      <c r="U6" s="132"/>
      <c r="V6" s="152"/>
      <c r="W6" s="152"/>
      <c r="X6" s="152"/>
      <c r="Y6" s="152"/>
      <c r="Z6" s="152"/>
      <c r="AA6" s="152"/>
      <c r="AB6" s="132"/>
    </row>
    <row r="7" ht="31.5" customHeight="1" spans="1:28">
      <c r="A7" s="134"/>
      <c r="B7" s="134"/>
      <c r="C7" s="134"/>
      <c r="D7" s="134"/>
      <c r="E7" s="135"/>
      <c r="F7" s="134"/>
      <c r="G7" s="134"/>
      <c r="H7" s="134"/>
      <c r="I7" s="134"/>
      <c r="J7" s="134"/>
      <c r="K7" s="134"/>
      <c r="L7" s="134"/>
      <c r="M7" s="134"/>
      <c r="N7" s="134"/>
      <c r="O7" s="134"/>
      <c r="P7" s="134"/>
      <c r="Q7" s="134"/>
      <c r="R7" s="134"/>
      <c r="S7" s="134"/>
      <c r="T7" s="134"/>
      <c r="U7" s="134"/>
      <c r="V7" s="134"/>
      <c r="W7" s="134"/>
      <c r="X7" s="134"/>
      <c r="Y7" s="134"/>
      <c r="Z7" s="134"/>
      <c r="AA7" s="134"/>
      <c r="AB7" s="134"/>
    </row>
    <row r="8" ht="31.5" customHeight="1" spans="1:28">
      <c r="A8" s="134"/>
      <c r="B8" s="134"/>
      <c r="C8" s="134"/>
      <c r="D8" s="134"/>
      <c r="E8" s="135"/>
      <c r="F8" s="134"/>
      <c r="G8" s="134"/>
      <c r="H8" s="134"/>
      <c r="I8" s="134"/>
      <c r="J8" s="134"/>
      <c r="K8" s="134"/>
      <c r="L8" s="134"/>
      <c r="M8" s="134"/>
      <c r="N8" s="134"/>
      <c r="O8" s="134"/>
      <c r="P8" s="134"/>
      <c r="Q8" s="134"/>
      <c r="R8" s="134"/>
      <c r="S8" s="134"/>
      <c r="T8" s="134"/>
      <c r="U8" s="134"/>
      <c r="V8" s="134"/>
      <c r="W8" s="134"/>
      <c r="X8" s="134"/>
      <c r="Y8" s="134"/>
      <c r="Z8" s="134"/>
      <c r="AA8" s="134"/>
      <c r="AB8" s="134"/>
    </row>
    <row r="9" ht="31.5" customHeight="1" spans="1:28">
      <c r="A9" s="136"/>
      <c r="B9" s="134"/>
      <c r="C9" s="137"/>
      <c r="D9" s="137"/>
      <c r="E9" s="138"/>
      <c r="F9" s="137"/>
      <c r="G9" s="137"/>
      <c r="H9" s="137"/>
      <c r="I9" s="137"/>
      <c r="J9" s="137"/>
      <c r="K9" s="137"/>
      <c r="L9" s="137"/>
      <c r="M9" s="137"/>
      <c r="N9" s="137"/>
      <c r="O9" s="137"/>
      <c r="P9" s="137"/>
      <c r="Q9" s="137"/>
      <c r="R9" s="137"/>
      <c r="S9" s="137"/>
      <c r="T9" s="137"/>
      <c r="U9" s="137"/>
      <c r="V9" s="137"/>
      <c r="W9" s="137"/>
      <c r="X9" s="137"/>
      <c r="Y9" s="137"/>
      <c r="Z9" s="137"/>
      <c r="AA9" s="137"/>
      <c r="AB9" s="137"/>
    </row>
    <row r="10" ht="31.5" customHeight="1" spans="1:28">
      <c r="A10" s="136"/>
      <c r="B10" s="134"/>
      <c r="C10" s="137"/>
      <c r="D10" s="137"/>
      <c r="E10" s="138"/>
      <c r="F10" s="137"/>
      <c r="G10" s="137"/>
      <c r="H10" s="137"/>
      <c r="I10" s="137"/>
      <c r="J10" s="137"/>
      <c r="K10" s="137"/>
      <c r="L10" s="137"/>
      <c r="M10" s="137"/>
      <c r="N10" s="137"/>
      <c r="O10" s="137"/>
      <c r="P10" s="137"/>
      <c r="Q10" s="137"/>
      <c r="R10" s="137"/>
      <c r="S10" s="137"/>
      <c r="T10" s="137"/>
      <c r="U10" s="137"/>
      <c r="V10" s="137"/>
      <c r="W10" s="137"/>
      <c r="X10" s="137"/>
      <c r="Y10" s="137"/>
      <c r="Z10" s="137"/>
      <c r="AA10" s="137"/>
      <c r="AB10" s="137"/>
    </row>
    <row r="11" ht="31.5" customHeight="1" spans="1:28">
      <c r="A11" s="136"/>
      <c r="B11" s="134"/>
      <c r="C11" s="134"/>
      <c r="D11" s="134"/>
      <c r="E11" s="135"/>
      <c r="F11" s="134"/>
      <c r="G11" s="134"/>
      <c r="H11" s="134"/>
      <c r="I11" s="134"/>
      <c r="J11" s="134"/>
      <c r="K11" s="134"/>
      <c r="L11" s="134"/>
      <c r="M11" s="134"/>
      <c r="N11" s="134"/>
      <c r="O11" s="134"/>
      <c r="P11" s="134"/>
      <c r="Q11" s="134"/>
      <c r="R11" s="134"/>
      <c r="S11" s="134"/>
      <c r="T11" s="134"/>
      <c r="U11" s="134"/>
      <c r="V11" s="137"/>
      <c r="W11" s="137"/>
      <c r="X11" s="137"/>
      <c r="Y11" s="137"/>
      <c r="Z11" s="137"/>
      <c r="AA11" s="137"/>
      <c r="AB11" s="137"/>
    </row>
    <row r="12" ht="31.5" customHeight="1" spans="1:28">
      <c r="A12" s="136"/>
      <c r="B12" s="134"/>
      <c r="C12" s="137"/>
      <c r="D12" s="137"/>
      <c r="E12" s="138"/>
      <c r="F12" s="137"/>
      <c r="G12" s="137"/>
      <c r="H12" s="137"/>
      <c r="I12" s="137"/>
      <c r="J12" s="137"/>
      <c r="K12" s="137"/>
      <c r="L12" s="137"/>
      <c r="M12" s="137"/>
      <c r="N12" s="137"/>
      <c r="O12" s="137"/>
      <c r="P12" s="137"/>
      <c r="Q12" s="137"/>
      <c r="R12" s="137"/>
      <c r="S12" s="137"/>
      <c r="T12" s="137"/>
      <c r="U12" s="137"/>
      <c r="V12" s="137"/>
      <c r="W12" s="137"/>
      <c r="X12" s="137"/>
      <c r="Y12" s="137"/>
      <c r="Z12" s="137"/>
      <c r="AA12" s="137"/>
      <c r="AB12" s="137"/>
    </row>
    <row r="13" ht="31.5" customHeight="1" spans="1:28">
      <c r="A13" s="136"/>
      <c r="B13" s="134"/>
      <c r="C13" s="137"/>
      <c r="D13" s="137"/>
      <c r="E13" s="138"/>
      <c r="F13" s="137"/>
      <c r="G13" s="137"/>
      <c r="H13" s="137"/>
      <c r="I13" s="137"/>
      <c r="J13" s="137"/>
      <c r="K13" s="137"/>
      <c r="L13" s="137"/>
      <c r="M13" s="137"/>
      <c r="N13" s="137"/>
      <c r="O13" s="137"/>
      <c r="P13" s="137"/>
      <c r="Q13" s="137"/>
      <c r="R13" s="137"/>
      <c r="S13" s="137"/>
      <c r="T13" s="137"/>
      <c r="U13" s="137"/>
      <c r="V13" s="137"/>
      <c r="W13" s="137"/>
      <c r="X13" s="137"/>
      <c r="Y13" s="137"/>
      <c r="Z13" s="137"/>
      <c r="AA13" s="137"/>
      <c r="AB13" s="137"/>
    </row>
    <row r="14" ht="31.5" customHeight="1" spans="1:28">
      <c r="A14" s="136"/>
      <c r="B14" s="137"/>
      <c r="C14" s="137"/>
      <c r="D14" s="137"/>
      <c r="E14" s="138"/>
      <c r="F14" s="137"/>
      <c r="G14" s="137"/>
      <c r="H14" s="137"/>
      <c r="I14" s="137"/>
      <c r="J14" s="137"/>
      <c r="K14" s="137"/>
      <c r="L14" s="137"/>
      <c r="M14" s="137"/>
      <c r="N14" s="137"/>
      <c r="O14" s="137"/>
      <c r="P14" s="137"/>
      <c r="Q14" s="137"/>
      <c r="R14" s="137"/>
      <c r="S14" s="137"/>
      <c r="T14" s="137"/>
      <c r="U14" s="137"/>
      <c r="V14" s="137"/>
      <c r="W14" s="137"/>
      <c r="X14" s="137"/>
      <c r="Y14" s="137"/>
      <c r="Z14" s="137"/>
      <c r="AA14" s="137"/>
      <c r="AB14" s="137"/>
    </row>
    <row r="15" spans="1:28">
      <c r="A15" s="139"/>
      <c r="B15" s="139"/>
      <c r="C15" s="139"/>
      <c r="D15" s="139"/>
      <c r="E15" s="140"/>
      <c r="F15" s="139"/>
      <c r="G15" s="139"/>
      <c r="H15" s="139"/>
      <c r="I15" s="139"/>
      <c r="J15" s="139"/>
      <c r="K15" s="139"/>
      <c r="L15" s="139"/>
      <c r="M15" s="139"/>
      <c r="N15" s="139"/>
      <c r="O15" s="139"/>
      <c r="P15" s="139"/>
      <c r="Q15" s="139"/>
      <c r="R15" s="139"/>
      <c r="S15" s="139"/>
      <c r="T15" s="139"/>
      <c r="U15" s="139"/>
      <c r="V15" s="139"/>
      <c r="W15" s="139"/>
      <c r="X15" s="139"/>
      <c r="Y15" s="139"/>
      <c r="Z15" s="139"/>
      <c r="AA15" s="139"/>
      <c r="AB15" s="139"/>
    </row>
    <row r="16" spans="1:21">
      <c r="A16" s="141"/>
      <c r="B16" s="141"/>
      <c r="C16" s="141"/>
      <c r="D16" s="141"/>
      <c r="E16" s="142"/>
      <c r="F16" s="141"/>
      <c r="G16" s="141"/>
      <c r="H16" s="141"/>
      <c r="I16" s="141"/>
      <c r="J16" s="141"/>
      <c r="K16" s="141"/>
      <c r="L16" s="141"/>
      <c r="M16" s="141"/>
      <c r="N16" s="141"/>
      <c r="O16" s="141"/>
      <c r="P16" s="141"/>
      <c r="Q16" s="141"/>
      <c r="R16" s="141"/>
      <c r="S16" s="141"/>
      <c r="T16" s="141"/>
      <c r="U16" s="141"/>
    </row>
    <row r="17" spans="1:22">
      <c r="A17" s="143" t="s">
        <v>224</v>
      </c>
      <c r="B17" s="144"/>
      <c r="C17" s="144"/>
      <c r="D17" s="144"/>
      <c r="E17" s="144"/>
      <c r="F17" s="144"/>
      <c r="G17" s="144"/>
      <c r="H17" s="144"/>
      <c r="I17" s="144"/>
      <c r="J17" s="144"/>
      <c r="K17" s="144"/>
      <c r="L17" s="144"/>
      <c r="M17" s="144"/>
      <c r="N17" s="144"/>
      <c r="O17" s="144"/>
      <c r="P17" s="144"/>
      <c r="Q17" s="144"/>
      <c r="R17" s="144"/>
      <c r="S17" s="144"/>
      <c r="T17" s="144"/>
      <c r="U17" s="144"/>
      <c r="V17" s="123"/>
    </row>
    <row r="18" spans="1:22">
      <c r="A18" s="145" t="s">
        <v>302</v>
      </c>
      <c r="B18" s="145"/>
      <c r="C18" s="145"/>
      <c r="D18" s="145"/>
      <c r="E18" s="145"/>
      <c r="F18" s="145"/>
      <c r="G18" s="145"/>
      <c r="H18" s="145"/>
      <c r="I18" s="145"/>
      <c r="J18" s="145"/>
      <c r="K18" s="145"/>
      <c r="L18" s="145"/>
      <c r="M18" s="145"/>
      <c r="N18" s="145"/>
      <c r="O18" s="145"/>
      <c r="P18" s="145"/>
      <c r="Q18" s="145"/>
      <c r="R18" s="145"/>
      <c r="S18" s="145"/>
      <c r="T18" s="145"/>
      <c r="U18" s="145"/>
      <c r="V18" s="123"/>
    </row>
    <row r="19" spans="1:22">
      <c r="A19" s="145" t="s">
        <v>303</v>
      </c>
      <c r="B19" s="145"/>
      <c r="C19" s="145"/>
      <c r="D19" s="145"/>
      <c r="E19" s="145"/>
      <c r="F19" s="145"/>
      <c r="G19" s="145"/>
      <c r="H19" s="145"/>
      <c r="I19" s="145"/>
      <c r="J19" s="145"/>
      <c r="K19" s="145"/>
      <c r="L19" s="145"/>
      <c r="M19" s="145"/>
      <c r="N19" s="145"/>
      <c r="O19" s="145"/>
      <c r="P19" s="145"/>
      <c r="Q19" s="145"/>
      <c r="R19" s="145"/>
      <c r="S19" s="145"/>
      <c r="T19" s="145"/>
      <c r="U19" s="145"/>
      <c r="V19" s="123"/>
    </row>
    <row r="20" spans="1:22">
      <c r="A20" s="145" t="s">
        <v>304</v>
      </c>
      <c r="B20" s="145"/>
      <c r="C20" s="145"/>
      <c r="D20" s="145"/>
      <c r="E20" s="145"/>
      <c r="F20" s="145"/>
      <c r="G20" s="145"/>
      <c r="H20" s="145"/>
      <c r="I20" s="145"/>
      <c r="J20" s="145"/>
      <c r="K20" s="145"/>
      <c r="L20" s="145"/>
      <c r="M20" s="145"/>
      <c r="N20" s="145"/>
      <c r="O20" s="145"/>
      <c r="P20" s="145"/>
      <c r="Q20" s="145"/>
      <c r="R20" s="145"/>
      <c r="S20" s="145"/>
      <c r="T20" s="145"/>
      <c r="U20" s="145"/>
      <c r="V20" s="123"/>
    </row>
    <row r="21" spans="1:22">
      <c r="A21" s="145" t="s">
        <v>305</v>
      </c>
      <c r="B21" s="145"/>
      <c r="C21" s="145"/>
      <c r="D21" s="145"/>
      <c r="E21" s="145"/>
      <c r="F21" s="145"/>
      <c r="G21" s="145"/>
      <c r="H21" s="145"/>
      <c r="I21" s="145"/>
      <c r="J21" s="145"/>
      <c r="K21" s="145"/>
      <c r="L21" s="145"/>
      <c r="M21" s="145"/>
      <c r="N21" s="145"/>
      <c r="O21" s="145"/>
      <c r="P21" s="145"/>
      <c r="Q21" s="145"/>
      <c r="R21" s="145"/>
      <c r="S21" s="145"/>
      <c r="T21" s="145"/>
      <c r="U21" s="145"/>
      <c r="V21" s="123"/>
    </row>
    <row r="22" spans="1:22">
      <c r="A22" s="145" t="s">
        <v>306</v>
      </c>
      <c r="B22" s="145"/>
      <c r="C22" s="145"/>
      <c r="D22" s="145"/>
      <c r="E22" s="145"/>
      <c r="F22" s="145"/>
      <c r="G22" s="145"/>
      <c r="H22" s="145"/>
      <c r="I22" s="145"/>
      <c r="J22" s="145"/>
      <c r="K22" s="145"/>
      <c r="L22" s="145"/>
      <c r="M22" s="145"/>
      <c r="N22" s="145"/>
      <c r="O22" s="145"/>
      <c r="P22" s="145"/>
      <c r="Q22" s="145"/>
      <c r="R22" s="145"/>
      <c r="S22" s="145"/>
      <c r="T22" s="145"/>
      <c r="U22" s="145"/>
      <c r="V22" s="123"/>
    </row>
  </sheetData>
  <mergeCells count="35">
    <mergeCell ref="A2:AB2"/>
    <mergeCell ref="AA3:AB3"/>
    <mergeCell ref="G4:J4"/>
    <mergeCell ref="K4:N4"/>
    <mergeCell ref="O4:R4"/>
    <mergeCell ref="I5:J5"/>
    <mergeCell ref="M5:N5"/>
    <mergeCell ref="Q5:R5"/>
    <mergeCell ref="A18:U18"/>
    <mergeCell ref="A19:U19"/>
    <mergeCell ref="A20:U20"/>
    <mergeCell ref="A21:U21"/>
    <mergeCell ref="A22:U22"/>
    <mergeCell ref="A4:A6"/>
    <mergeCell ref="B4:B6"/>
    <mergeCell ref="C4:C6"/>
    <mergeCell ref="D4:D6"/>
    <mergeCell ref="E4:E6"/>
    <mergeCell ref="F4:F6"/>
    <mergeCell ref="G5:G6"/>
    <mergeCell ref="H5:H6"/>
    <mergeCell ref="K5:K6"/>
    <mergeCell ref="L5:L6"/>
    <mergeCell ref="O5:O6"/>
    <mergeCell ref="P5:P6"/>
    <mergeCell ref="S4:S6"/>
    <mergeCell ref="T4:T6"/>
    <mergeCell ref="U4:U6"/>
    <mergeCell ref="V4:V6"/>
    <mergeCell ref="W4:W6"/>
    <mergeCell ref="X4:X6"/>
    <mergeCell ref="Y4:Y6"/>
    <mergeCell ref="Z4:Z6"/>
    <mergeCell ref="AA4:AA6"/>
    <mergeCell ref="AB4:AB6"/>
  </mergeCells>
  <pageMargins left="0.75" right="0.75" top="1" bottom="1" header="0.5" footer="0.5"/>
  <pageSetup paperSize="9" scale="78" fitToHeight="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13"/>
  <sheetViews>
    <sheetView workbookViewId="0">
      <selection activeCell="AC19" sqref="AC19"/>
    </sheetView>
  </sheetViews>
  <sheetFormatPr defaultColWidth="9" defaultRowHeight="14.25"/>
  <cols>
    <col min="1" max="1" width="3.5" customWidth="1"/>
    <col min="2" max="4" width="1.9" customWidth="1"/>
    <col min="5" max="5" width="6.1" customWidth="1"/>
    <col min="6" max="6" width="3.6" customWidth="1"/>
    <col min="7" max="7" width="3.4" customWidth="1"/>
    <col min="8" max="8" width="3.5" customWidth="1"/>
    <col min="9" max="9" width="5.6" customWidth="1"/>
    <col min="10" max="10" width="4.7" customWidth="1"/>
    <col min="11" max="11" width="4.9" customWidth="1"/>
    <col min="12" max="12" width="6.7" customWidth="1"/>
    <col min="13" max="13" width="7.1" customWidth="1"/>
    <col min="14" max="14" width="3.8" customWidth="1"/>
    <col min="15" max="15" width="6.8" customWidth="1"/>
    <col min="16" max="16" width="4.8" customWidth="1"/>
    <col min="17" max="17" width="5.2" customWidth="1"/>
    <col min="19" max="19" width="5.1" customWidth="1"/>
    <col min="21" max="21" width="5.8" customWidth="1"/>
    <col min="22" max="22" width="4.6" customWidth="1"/>
    <col min="23" max="23" width="3.6" customWidth="1"/>
  </cols>
  <sheetData>
    <row r="1" spans="1:24">
      <c r="A1" s="1" t="s">
        <v>24</v>
      </c>
      <c r="B1" s="1"/>
      <c r="C1" s="1"/>
      <c r="D1" s="1"/>
      <c r="E1" s="1"/>
      <c r="F1" s="1"/>
      <c r="G1" s="1"/>
      <c r="H1" s="1"/>
      <c r="I1" s="1"/>
      <c r="J1" s="1"/>
      <c r="K1" s="1"/>
      <c r="L1" s="1"/>
      <c r="M1" s="1"/>
      <c r="N1" s="1"/>
      <c r="O1" s="1"/>
      <c r="P1" s="1"/>
      <c r="Q1" s="1"/>
      <c r="R1" s="1"/>
      <c r="S1" s="1"/>
      <c r="T1" s="1"/>
      <c r="U1" s="1"/>
      <c r="V1" s="1"/>
      <c r="W1" s="1"/>
      <c r="X1" s="1"/>
    </row>
    <row r="2" spans="1:24">
      <c r="A2" s="101"/>
      <c r="B2" s="101"/>
      <c r="C2" s="101"/>
      <c r="D2" s="101"/>
      <c r="E2" s="101"/>
      <c r="F2" s="101"/>
      <c r="G2" s="101"/>
      <c r="H2" s="101"/>
      <c r="I2" s="101"/>
      <c r="J2" s="101"/>
      <c r="K2" s="101"/>
      <c r="L2" s="101"/>
      <c r="M2" s="101"/>
      <c r="N2" s="101"/>
      <c r="O2" s="101"/>
      <c r="P2" s="101"/>
      <c r="Q2" s="101"/>
      <c r="R2" s="101"/>
      <c r="S2" s="101"/>
      <c r="T2" s="101"/>
      <c r="U2" s="101"/>
      <c r="V2" s="101"/>
      <c r="W2" s="101"/>
      <c r="X2" s="101"/>
    </row>
    <row r="3" ht="22.5" spans="1:24">
      <c r="A3" s="102" t="s">
        <v>307</v>
      </c>
      <c r="B3" s="102"/>
      <c r="C3" s="102"/>
      <c r="D3" s="102"/>
      <c r="E3" s="102"/>
      <c r="F3" s="102"/>
      <c r="G3" s="102"/>
      <c r="H3" s="102"/>
      <c r="I3" s="102"/>
      <c r="J3" s="102"/>
      <c r="K3" s="102"/>
      <c r="L3" s="102"/>
      <c r="M3" s="102"/>
      <c r="N3" s="102"/>
      <c r="O3" s="102"/>
      <c r="P3" s="102"/>
      <c r="Q3" s="102"/>
      <c r="R3" s="102"/>
      <c r="S3" s="102"/>
      <c r="T3" s="102"/>
      <c r="U3" s="102"/>
      <c r="V3" s="102"/>
      <c r="W3" s="102"/>
      <c r="X3" s="102"/>
    </row>
    <row r="4" ht="22.5" spans="1:24">
      <c r="A4" s="102"/>
      <c r="B4" s="102"/>
      <c r="C4" s="102"/>
      <c r="D4" s="102"/>
      <c r="E4" s="102"/>
      <c r="F4" s="102"/>
      <c r="G4" s="102"/>
      <c r="H4" s="102"/>
      <c r="I4" s="102"/>
      <c r="J4" s="102"/>
      <c r="K4" s="102"/>
      <c r="L4" s="102"/>
      <c r="M4" s="102"/>
      <c r="N4" s="102"/>
      <c r="O4" s="102"/>
      <c r="P4" s="102"/>
      <c r="Q4" s="102"/>
      <c r="R4" s="102"/>
      <c r="S4" s="102"/>
      <c r="T4" s="102"/>
      <c r="U4" s="102"/>
      <c r="V4" s="102"/>
      <c r="W4" s="102"/>
      <c r="X4" s="102"/>
    </row>
    <row r="5" spans="1:24">
      <c r="A5" s="103"/>
      <c r="B5" s="103"/>
      <c r="C5" s="103"/>
      <c r="D5" s="103"/>
      <c r="E5" s="103"/>
      <c r="F5" s="103"/>
      <c r="G5" s="103"/>
      <c r="H5" s="103"/>
      <c r="I5" s="103"/>
      <c r="J5" s="103" t="s">
        <v>308</v>
      </c>
      <c r="K5" s="103"/>
      <c r="L5" s="103"/>
      <c r="M5" s="103"/>
      <c r="N5" s="103"/>
      <c r="O5" s="103"/>
      <c r="P5" s="114"/>
      <c r="Q5" s="114"/>
      <c r="R5" s="114"/>
      <c r="S5" s="114"/>
      <c r="T5" s="114"/>
      <c r="U5" s="114"/>
      <c r="V5" s="118" t="s">
        <v>309</v>
      </c>
      <c r="W5" s="118"/>
      <c r="X5" s="118"/>
    </row>
    <row r="6" spans="1:24">
      <c r="A6" s="104" t="s">
        <v>1</v>
      </c>
      <c r="B6" s="104" t="s">
        <v>310</v>
      </c>
      <c r="C6" s="104" t="s">
        <v>195</v>
      </c>
      <c r="D6" s="105" t="s">
        <v>201</v>
      </c>
      <c r="E6" s="104" t="s">
        <v>205</v>
      </c>
      <c r="F6" s="104" t="s">
        <v>311</v>
      </c>
      <c r="G6" s="104" t="s">
        <v>312</v>
      </c>
      <c r="H6" s="104" t="s">
        <v>313</v>
      </c>
      <c r="I6" s="104" t="s">
        <v>314</v>
      </c>
      <c r="J6" s="104" t="s">
        <v>315</v>
      </c>
      <c r="K6" s="104" t="s">
        <v>203</v>
      </c>
      <c r="L6" s="104" t="s">
        <v>316</v>
      </c>
      <c r="M6" s="104" t="s">
        <v>317</v>
      </c>
      <c r="N6" s="104" t="s">
        <v>207</v>
      </c>
      <c r="O6" s="104" t="s">
        <v>318</v>
      </c>
      <c r="P6" s="108" t="s">
        <v>319</v>
      </c>
      <c r="Q6" s="119" t="s">
        <v>320</v>
      </c>
      <c r="R6" s="104" t="s">
        <v>321</v>
      </c>
      <c r="S6" s="104" t="s">
        <v>322</v>
      </c>
      <c r="T6" s="69"/>
      <c r="U6" s="104" t="s">
        <v>323</v>
      </c>
      <c r="V6" s="104" t="s">
        <v>324</v>
      </c>
      <c r="W6" s="105" t="s">
        <v>325</v>
      </c>
      <c r="X6" s="104" t="s">
        <v>326</v>
      </c>
    </row>
    <row r="7" spans="1:24">
      <c r="A7" s="69"/>
      <c r="B7" s="69"/>
      <c r="C7" s="69"/>
      <c r="D7" s="106"/>
      <c r="E7" s="69"/>
      <c r="F7" s="69"/>
      <c r="G7" s="69"/>
      <c r="H7" s="69"/>
      <c r="I7" s="69"/>
      <c r="J7" s="69"/>
      <c r="K7" s="69"/>
      <c r="L7" s="69"/>
      <c r="M7" s="69"/>
      <c r="N7" s="69"/>
      <c r="O7" s="69"/>
      <c r="P7" s="115"/>
      <c r="Q7" s="120"/>
      <c r="R7" s="69"/>
      <c r="S7" s="69"/>
      <c r="T7" s="69"/>
      <c r="U7" s="69"/>
      <c r="V7" s="69"/>
      <c r="W7" s="106"/>
      <c r="X7" s="69"/>
    </row>
    <row r="8" ht="25.5" spans="1:24">
      <c r="A8" s="69"/>
      <c r="B8" s="69"/>
      <c r="C8" s="69"/>
      <c r="D8" s="79"/>
      <c r="E8" s="69"/>
      <c r="F8" s="69"/>
      <c r="G8" s="69"/>
      <c r="H8" s="69"/>
      <c r="I8" s="69"/>
      <c r="J8" s="69"/>
      <c r="K8" s="69"/>
      <c r="L8" s="69"/>
      <c r="M8" s="69"/>
      <c r="N8" s="69"/>
      <c r="O8" s="69"/>
      <c r="P8" s="115"/>
      <c r="Q8" s="120"/>
      <c r="R8" s="69"/>
      <c r="S8" s="104" t="s">
        <v>327</v>
      </c>
      <c r="T8" s="104" t="s">
        <v>328</v>
      </c>
      <c r="U8" s="69"/>
      <c r="V8" s="69"/>
      <c r="W8" s="79"/>
      <c r="X8" s="69"/>
    </row>
    <row r="9" spans="1:24">
      <c r="A9" s="104">
        <v>1</v>
      </c>
      <c r="B9" s="104">
        <v>2</v>
      </c>
      <c r="C9" s="104">
        <v>3</v>
      </c>
      <c r="D9" s="104">
        <v>4</v>
      </c>
      <c r="E9" s="104">
        <v>5</v>
      </c>
      <c r="F9" s="104">
        <v>6</v>
      </c>
      <c r="G9" s="104">
        <v>7</v>
      </c>
      <c r="H9" s="104">
        <v>8</v>
      </c>
      <c r="I9" s="104">
        <v>9</v>
      </c>
      <c r="J9" s="104">
        <v>10</v>
      </c>
      <c r="K9" s="104">
        <v>11</v>
      </c>
      <c r="L9" s="104">
        <v>12</v>
      </c>
      <c r="M9" s="104">
        <v>13</v>
      </c>
      <c r="N9" s="104">
        <v>14</v>
      </c>
      <c r="O9" s="104">
        <v>15</v>
      </c>
      <c r="P9" s="104">
        <v>16</v>
      </c>
      <c r="Q9" s="104">
        <v>17</v>
      </c>
      <c r="R9" s="104">
        <v>18</v>
      </c>
      <c r="S9" s="104">
        <v>19</v>
      </c>
      <c r="T9" s="104">
        <v>20</v>
      </c>
      <c r="U9" s="104">
        <v>21</v>
      </c>
      <c r="V9" s="104">
        <v>22</v>
      </c>
      <c r="W9" s="104">
        <v>23</v>
      </c>
      <c r="X9" s="104">
        <v>24</v>
      </c>
    </row>
    <row r="10" spans="1:24">
      <c r="A10" s="104"/>
      <c r="B10" s="104"/>
      <c r="C10" s="104"/>
      <c r="D10" s="104"/>
      <c r="E10" s="107" t="s">
        <v>329</v>
      </c>
      <c r="F10" s="104"/>
      <c r="G10" s="104"/>
      <c r="H10" s="104"/>
      <c r="I10" s="104"/>
      <c r="J10" s="104"/>
      <c r="K10" s="104"/>
      <c r="L10" s="104"/>
      <c r="M10" s="104"/>
      <c r="N10" s="104"/>
      <c r="O10" s="104"/>
      <c r="P10" s="104"/>
      <c r="Q10" s="119"/>
      <c r="R10" s="104"/>
      <c r="S10" s="104"/>
      <c r="T10" s="104"/>
      <c r="U10" s="104"/>
      <c r="V10" s="104"/>
      <c r="W10" s="104"/>
      <c r="X10" s="104"/>
    </row>
    <row r="11" spans="1:24">
      <c r="A11" s="108"/>
      <c r="B11" s="109"/>
      <c r="C11" s="109"/>
      <c r="D11" s="108"/>
      <c r="E11" s="108" t="s">
        <v>329</v>
      </c>
      <c r="F11" s="108"/>
      <c r="G11" s="108"/>
      <c r="H11" s="108"/>
      <c r="I11" s="108"/>
      <c r="J11" s="108"/>
      <c r="K11" s="108"/>
      <c r="L11" s="108"/>
      <c r="M11" s="108"/>
      <c r="N11" s="108"/>
      <c r="O11" s="108"/>
      <c r="P11" s="116"/>
      <c r="Q11" s="121"/>
      <c r="R11" s="108"/>
      <c r="S11" s="108"/>
      <c r="T11" s="108"/>
      <c r="U11" s="108"/>
      <c r="V11" s="108"/>
      <c r="W11" s="108"/>
      <c r="X11" s="108"/>
    </row>
    <row r="12" spans="1:24">
      <c r="A12" s="110" t="s">
        <v>330</v>
      </c>
      <c r="B12" s="111"/>
      <c r="C12" s="111"/>
      <c r="D12" s="111"/>
      <c r="E12" s="111"/>
      <c r="F12" s="111"/>
      <c r="G12" s="111"/>
      <c r="H12" s="111"/>
      <c r="I12" s="111"/>
      <c r="J12" s="111"/>
      <c r="K12" s="111"/>
      <c r="L12" s="111"/>
      <c r="M12" s="111"/>
      <c r="N12" s="111"/>
      <c r="O12" s="111"/>
      <c r="P12" s="117"/>
      <c r="Q12" s="111"/>
      <c r="R12" s="111"/>
      <c r="S12" s="111"/>
      <c r="T12" s="111"/>
      <c r="U12" s="111"/>
      <c r="V12" s="111"/>
      <c r="W12" s="111"/>
      <c r="X12" s="111"/>
    </row>
    <row r="13" s="100" customFormat="1" ht="210" customHeight="1" spans="1:24">
      <c r="A13" s="112" t="s">
        <v>331</v>
      </c>
      <c r="B13" s="113"/>
      <c r="C13" s="113"/>
      <c r="D13" s="113"/>
      <c r="E13" s="113"/>
      <c r="F13" s="113"/>
      <c r="G13" s="113"/>
      <c r="H13" s="113"/>
      <c r="I13" s="113"/>
      <c r="J13" s="113"/>
      <c r="K13" s="113"/>
      <c r="L13" s="113"/>
      <c r="M13" s="113"/>
      <c r="N13" s="113"/>
      <c r="O13" s="113"/>
      <c r="P13" s="113"/>
      <c r="Q13" s="113"/>
      <c r="R13" s="113"/>
      <c r="S13" s="113"/>
      <c r="T13" s="113"/>
      <c r="U13" s="113"/>
      <c r="V13" s="113"/>
      <c r="W13" s="113"/>
      <c r="X13" s="113"/>
    </row>
  </sheetData>
  <mergeCells count="29">
    <mergeCell ref="A3:X3"/>
    <mergeCell ref="A5:I5"/>
    <mergeCell ref="J5:O5"/>
    <mergeCell ref="P5:U5"/>
    <mergeCell ref="V5:X5"/>
    <mergeCell ref="A13:X13"/>
    <mergeCell ref="A6:A8"/>
    <mergeCell ref="B6:B8"/>
    <mergeCell ref="C6:C8"/>
    <mergeCell ref="D6:D8"/>
    <mergeCell ref="E6:E8"/>
    <mergeCell ref="F6:F8"/>
    <mergeCell ref="G6:G8"/>
    <mergeCell ref="H6:H8"/>
    <mergeCell ref="I6:I8"/>
    <mergeCell ref="J6:J8"/>
    <mergeCell ref="K6:K8"/>
    <mergeCell ref="L6:L8"/>
    <mergeCell ref="M6:M8"/>
    <mergeCell ref="N6:N8"/>
    <mergeCell ref="O6:O8"/>
    <mergeCell ref="P6:P8"/>
    <mergeCell ref="Q6:Q8"/>
    <mergeCell ref="R6:R8"/>
    <mergeCell ref="U6:U8"/>
    <mergeCell ref="V6:V8"/>
    <mergeCell ref="W6:W8"/>
    <mergeCell ref="X6:X8"/>
    <mergeCell ref="S6:T7"/>
  </mergeCells>
  <pageMargins left="0.75" right="0.75" top="1" bottom="1" header="0.5" footer="0.5"/>
  <pageSetup paperSize="9" scale="80" fitToHeight="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workbookViewId="0">
      <selection activeCell="M29" sqref="M29"/>
    </sheetView>
  </sheetViews>
  <sheetFormatPr defaultColWidth="9" defaultRowHeight="14.25"/>
  <cols>
    <col min="2" max="2" width="7.5" customWidth="1"/>
    <col min="3" max="3" width="5.8" customWidth="1"/>
    <col min="4" max="4" width="29" customWidth="1"/>
  </cols>
  <sheetData>
    <row r="1" spans="1:9">
      <c r="A1" s="1" t="s">
        <v>26</v>
      </c>
      <c r="B1" s="1"/>
      <c r="C1" s="1"/>
      <c r="D1" s="1"/>
      <c r="E1" s="1"/>
      <c r="F1" s="1"/>
      <c r="G1" s="1"/>
      <c r="H1" s="1"/>
      <c r="I1" s="1"/>
    </row>
    <row r="2" s="73" customFormat="1" ht="24" spans="1:9">
      <c r="A2" s="84" t="s">
        <v>332</v>
      </c>
      <c r="B2" s="84"/>
      <c r="C2" s="84"/>
      <c r="D2" s="84"/>
      <c r="E2" s="84"/>
      <c r="F2" s="84"/>
      <c r="G2" s="84"/>
      <c r="H2" s="84"/>
      <c r="I2" s="84"/>
    </row>
    <row r="3" s="73" customFormat="1" ht="24" spans="1:9">
      <c r="A3" s="85"/>
      <c r="B3" s="85"/>
      <c r="C3" s="85"/>
      <c r="D3" s="85"/>
      <c r="E3" s="85"/>
      <c r="F3" s="85"/>
      <c r="G3" s="85"/>
      <c r="H3" s="85"/>
      <c r="I3" s="85"/>
    </row>
    <row r="4" spans="1:9">
      <c r="A4" s="86" t="s">
        <v>333</v>
      </c>
      <c r="B4" s="86"/>
      <c r="C4" s="86"/>
      <c r="D4" s="86"/>
      <c r="E4" s="86"/>
      <c r="F4" s="86"/>
      <c r="G4" s="86"/>
      <c r="H4" s="86"/>
      <c r="I4" s="86"/>
    </row>
    <row r="5" ht="30.75" customHeight="1" spans="1:9">
      <c r="A5" s="87" t="s">
        <v>334</v>
      </c>
      <c r="B5" s="87" t="s">
        <v>335</v>
      </c>
      <c r="C5" s="88"/>
      <c r="D5" s="87" t="s">
        <v>336</v>
      </c>
      <c r="E5" s="87" t="s">
        <v>337</v>
      </c>
      <c r="F5" s="89" t="s">
        <v>338</v>
      </c>
      <c r="G5" s="87" t="s">
        <v>339</v>
      </c>
      <c r="H5" s="88"/>
      <c r="I5" s="88"/>
    </row>
    <row r="6" ht="30" customHeight="1" spans="1:9">
      <c r="A6" s="88"/>
      <c r="B6" s="87" t="s">
        <v>340</v>
      </c>
      <c r="C6" s="87" t="s">
        <v>341</v>
      </c>
      <c r="D6" s="88"/>
      <c r="E6" s="88"/>
      <c r="F6" s="90"/>
      <c r="G6" s="87" t="s">
        <v>342</v>
      </c>
      <c r="H6" s="87" t="s">
        <v>343</v>
      </c>
      <c r="I6" s="88"/>
    </row>
    <row r="7" ht="51" customHeight="1" spans="1:9">
      <c r="A7" s="88"/>
      <c r="B7" s="88"/>
      <c r="C7" s="88"/>
      <c r="D7" s="88"/>
      <c r="E7" s="88"/>
      <c r="F7" s="90"/>
      <c r="G7" s="88"/>
      <c r="H7" s="87" t="s">
        <v>188</v>
      </c>
      <c r="I7" s="98" t="s">
        <v>344</v>
      </c>
    </row>
    <row r="8" spans="1:9">
      <c r="A8" s="91" t="s">
        <v>345</v>
      </c>
      <c r="B8" s="87" t="s">
        <v>346</v>
      </c>
      <c r="C8" s="87" t="s">
        <v>346</v>
      </c>
      <c r="D8" s="87" t="s">
        <v>58</v>
      </c>
      <c r="E8" s="92" t="s">
        <v>346</v>
      </c>
      <c r="F8" s="92" t="s">
        <v>346</v>
      </c>
      <c r="G8" s="92" t="s">
        <v>346</v>
      </c>
      <c r="H8" s="92" t="s">
        <v>346</v>
      </c>
      <c r="I8" s="99" t="s">
        <v>347</v>
      </c>
    </row>
    <row r="9" spans="1:9">
      <c r="A9" s="93"/>
      <c r="B9" s="88"/>
      <c r="C9" s="88"/>
      <c r="D9" s="87" t="s">
        <v>348</v>
      </c>
      <c r="E9" s="94" t="s">
        <v>346</v>
      </c>
      <c r="F9" s="94" t="s">
        <v>346</v>
      </c>
      <c r="G9" s="94" t="s">
        <v>346</v>
      </c>
      <c r="H9" s="94" t="s">
        <v>346</v>
      </c>
      <c r="I9" s="99" t="s">
        <v>347</v>
      </c>
    </row>
    <row r="10" spans="1:9">
      <c r="A10" s="93"/>
      <c r="B10" s="88"/>
      <c r="C10" s="88"/>
      <c r="D10" s="87" t="s">
        <v>349</v>
      </c>
      <c r="E10" s="94" t="s">
        <v>346</v>
      </c>
      <c r="F10" s="94" t="s">
        <v>346</v>
      </c>
      <c r="G10" s="94" t="s">
        <v>346</v>
      </c>
      <c r="H10" s="94" t="s">
        <v>346</v>
      </c>
      <c r="I10" s="99" t="s">
        <v>347</v>
      </c>
    </row>
    <row r="11" spans="1:9">
      <c r="A11" s="93"/>
      <c r="B11" s="88"/>
      <c r="C11" s="88"/>
      <c r="D11" s="87" t="s">
        <v>350</v>
      </c>
      <c r="E11" s="94" t="s">
        <v>346</v>
      </c>
      <c r="F11" s="94" t="s">
        <v>346</v>
      </c>
      <c r="G11" s="94" t="s">
        <v>346</v>
      </c>
      <c r="H11" s="94" t="s">
        <v>346</v>
      </c>
      <c r="I11" s="99" t="s">
        <v>347</v>
      </c>
    </row>
    <row r="12" ht="25.5" spans="1:9">
      <c r="A12" s="93"/>
      <c r="B12" s="88"/>
      <c r="C12" s="88"/>
      <c r="D12" s="87" t="s">
        <v>351</v>
      </c>
      <c r="E12" s="94" t="s">
        <v>346</v>
      </c>
      <c r="F12" s="94" t="s">
        <v>346</v>
      </c>
      <c r="G12" s="94" t="s">
        <v>346</v>
      </c>
      <c r="H12" s="94" t="s">
        <v>346</v>
      </c>
      <c r="I12" s="99" t="s">
        <v>347</v>
      </c>
    </row>
    <row r="13" spans="1:9">
      <c r="A13" s="93"/>
      <c r="B13" s="88"/>
      <c r="C13" s="88"/>
      <c r="D13" s="87" t="s">
        <v>352</v>
      </c>
      <c r="E13" s="94" t="s">
        <v>346</v>
      </c>
      <c r="F13" s="94" t="s">
        <v>346</v>
      </c>
      <c r="G13" s="94" t="s">
        <v>346</v>
      </c>
      <c r="H13" s="94" t="s">
        <v>346</v>
      </c>
      <c r="I13" s="99" t="s">
        <v>347</v>
      </c>
    </row>
    <row r="14" spans="1:9">
      <c r="A14" s="93"/>
      <c r="B14" s="88"/>
      <c r="C14" s="88"/>
      <c r="D14" s="87" t="s">
        <v>353</v>
      </c>
      <c r="E14" s="94"/>
      <c r="F14" s="94"/>
      <c r="G14" s="94"/>
      <c r="H14" s="94"/>
      <c r="I14" s="99"/>
    </row>
    <row r="15" spans="1:9">
      <c r="A15" s="93"/>
      <c r="B15" s="88"/>
      <c r="C15" s="88"/>
      <c r="D15" s="87" t="s">
        <v>354</v>
      </c>
      <c r="E15" s="94" t="s">
        <v>346</v>
      </c>
      <c r="F15" s="94" t="s">
        <v>346</v>
      </c>
      <c r="G15" s="94" t="s">
        <v>346</v>
      </c>
      <c r="H15" s="94" t="s">
        <v>346</v>
      </c>
      <c r="I15" s="99" t="s">
        <v>347</v>
      </c>
    </row>
    <row r="16" spans="1:9">
      <c r="A16" s="95" t="s">
        <v>347</v>
      </c>
      <c r="B16" s="72"/>
      <c r="C16" s="72"/>
      <c r="D16" s="72"/>
      <c r="E16" s="72"/>
      <c r="F16" s="72"/>
      <c r="G16" s="72"/>
      <c r="H16" s="72"/>
      <c r="I16" s="72"/>
    </row>
    <row r="17" spans="1:9">
      <c r="A17" s="96" t="s">
        <v>355</v>
      </c>
      <c r="B17" s="97"/>
      <c r="C17" s="97"/>
      <c r="D17" s="97"/>
      <c r="E17" s="97"/>
      <c r="F17" s="97"/>
      <c r="G17" s="97"/>
      <c r="H17" s="97"/>
      <c r="I17" s="97"/>
    </row>
    <row r="18" spans="1:9">
      <c r="A18" s="97"/>
      <c r="B18" s="97"/>
      <c r="C18" s="97"/>
      <c r="D18" s="97"/>
      <c r="E18" s="97"/>
      <c r="F18" s="97"/>
      <c r="G18" s="97"/>
      <c r="H18" s="97"/>
      <c r="I18" s="97"/>
    </row>
    <row r="19" spans="1:9">
      <c r="A19" s="97"/>
      <c r="B19" s="97"/>
      <c r="C19" s="97"/>
      <c r="D19" s="97"/>
      <c r="E19" s="97"/>
      <c r="F19" s="97"/>
      <c r="G19" s="97"/>
      <c r="H19" s="97"/>
      <c r="I19" s="97"/>
    </row>
    <row r="20" spans="1:9">
      <c r="A20" s="97"/>
      <c r="B20" s="97"/>
      <c r="C20" s="97"/>
      <c r="D20" s="97"/>
      <c r="E20" s="97"/>
      <c r="F20" s="97"/>
      <c r="G20" s="97"/>
      <c r="H20" s="97"/>
      <c r="I20" s="97"/>
    </row>
    <row r="21" spans="1:9">
      <c r="A21" s="97"/>
      <c r="B21" s="97"/>
      <c r="C21" s="97"/>
      <c r="D21" s="97"/>
      <c r="E21" s="97"/>
      <c r="F21" s="97"/>
      <c r="G21" s="97"/>
      <c r="H21" s="97"/>
      <c r="I21" s="97"/>
    </row>
  </sheetData>
  <mergeCells count="16">
    <mergeCell ref="A2:I2"/>
    <mergeCell ref="A4:I4"/>
    <mergeCell ref="B5:C5"/>
    <mergeCell ref="G5:I5"/>
    <mergeCell ref="H6:I6"/>
    <mergeCell ref="A5:A7"/>
    <mergeCell ref="A8:A15"/>
    <mergeCell ref="B6:B7"/>
    <mergeCell ref="B8:B15"/>
    <mergeCell ref="C6:C7"/>
    <mergeCell ref="C8:C15"/>
    <mergeCell ref="D5:D7"/>
    <mergeCell ref="E5:E7"/>
    <mergeCell ref="F5:F7"/>
    <mergeCell ref="G6:G7"/>
    <mergeCell ref="A17:I2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18</vt:i4>
      </vt:variant>
    </vt:vector>
  </HeadingPairs>
  <TitlesOfParts>
    <vt:vector size="18" baseType="lpstr">
      <vt:lpstr>目录</vt:lpstr>
      <vt:lpstr>表1</vt:lpstr>
      <vt:lpstr>表2</vt:lpstr>
      <vt:lpstr>表3</vt:lpstr>
      <vt:lpstr>表4</vt:lpstr>
      <vt:lpstr>表5</vt:lpstr>
      <vt:lpstr>表6</vt:lpstr>
      <vt:lpstr>表7</vt:lpstr>
      <vt:lpstr>表8</vt:lpstr>
      <vt:lpstr>表9</vt:lpstr>
      <vt:lpstr>表10</vt:lpstr>
      <vt:lpstr>表11</vt:lpstr>
      <vt:lpstr>表12</vt:lpstr>
      <vt:lpstr>表13</vt:lpstr>
      <vt:lpstr>表14</vt:lpstr>
      <vt:lpstr>表15</vt:lpstr>
      <vt:lpstr>表16</vt:lpstr>
      <vt:lpstr>表17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HW</dc:creator>
  <cp:lastModifiedBy>aa</cp:lastModifiedBy>
  <dcterms:created xsi:type="dcterms:W3CDTF">2021-08-17T06:21:00Z</dcterms:created>
  <dcterms:modified xsi:type="dcterms:W3CDTF">2022-07-13T05:20:37Z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B91A027BD1C34A6B9B3AD614A64BC1AD</vt:lpwstr>
  </property>
</Properties>
</file>